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ra\Desktop\через МЭДО\2022\Прокопьевой Е.В. 16.11.2022\"/>
    </mc:Choice>
  </mc:AlternateContent>
  <bookViews>
    <workbookView xWindow="-120" yWindow="-120" windowWidth="29040" windowHeight="15840"/>
  </bookViews>
  <sheets>
    <sheet name="1" sheetId="5" r:id="rId1"/>
  </sheets>
  <definedNames>
    <definedName name="_xlnm._FilterDatabase" localSheetId="0" hidden="1">'1'!$A$7:$WVI$7</definedName>
    <definedName name="_xlnm.Print_Titles" localSheetId="0">'1'!$A:$B,'1'!$3:$7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5" l="1"/>
  <c r="M8" i="5"/>
  <c r="BC61" i="5" l="1"/>
  <c r="AZ61" i="5"/>
  <c r="AY61" i="5"/>
  <c r="AW61" i="5"/>
  <c r="AV61" i="5"/>
  <c r="AT61" i="5"/>
  <c r="AS61" i="5"/>
  <c r="AQ61" i="5"/>
  <c r="AP61" i="5"/>
  <c r="AN61" i="5"/>
  <c r="AM61" i="5"/>
  <c r="AK61" i="5"/>
  <c r="AJ61" i="5"/>
  <c r="AH61" i="5"/>
  <c r="AG61" i="5"/>
  <c r="AE61" i="5"/>
  <c r="AD61" i="5"/>
  <c r="AB61" i="5"/>
  <c r="AA61" i="5"/>
  <c r="Y61" i="5"/>
  <c r="X61" i="5"/>
  <c r="V61" i="5"/>
  <c r="U61" i="5"/>
  <c r="S61" i="5"/>
  <c r="R61" i="5"/>
  <c r="P61" i="5"/>
  <c r="O61" i="5"/>
  <c r="L61" i="5"/>
  <c r="J61" i="5"/>
  <c r="I61" i="5"/>
  <c r="G61" i="5"/>
  <c r="F61" i="5"/>
  <c r="C61" i="5"/>
  <c r="AO61" i="5" l="1"/>
  <c r="AU61" i="5"/>
  <c r="BA61" i="5"/>
  <c r="K61" i="5"/>
  <c r="AI61" i="5"/>
  <c r="Q61" i="5"/>
  <c r="W61" i="5"/>
  <c r="AC61" i="5"/>
  <c r="BE8" i="5" l="1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F43" i="5"/>
  <c r="BF44" i="5"/>
  <c r="BF45" i="5"/>
  <c r="BF46" i="5"/>
  <c r="BF47" i="5"/>
  <c r="BF48" i="5"/>
  <c r="BF49" i="5"/>
  <c r="BF50" i="5"/>
  <c r="BF51" i="5"/>
  <c r="BF52" i="5"/>
  <c r="BF53" i="5"/>
  <c r="BF54" i="5"/>
  <c r="BF56" i="5"/>
  <c r="BF57" i="5"/>
  <c r="BF59" i="5"/>
  <c r="BF58" i="5"/>
  <c r="BF60" i="5"/>
  <c r="BF55" i="5"/>
  <c r="BF8" i="5"/>
  <c r="BF61" i="5" l="1"/>
  <c r="BE55" i="5"/>
  <c r="BG55" i="5" l="1"/>
  <c r="AU55" i="5"/>
  <c r="AX55" i="5" l="1"/>
  <c r="BE9" i="5" l="1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30" i="5"/>
  <c r="BE31" i="5"/>
  <c r="BE32" i="5"/>
  <c r="BE33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BE49" i="5"/>
  <c r="BE50" i="5"/>
  <c r="BE51" i="5"/>
  <c r="BE52" i="5"/>
  <c r="BE53" i="5"/>
  <c r="BE54" i="5"/>
  <c r="BE56" i="5"/>
  <c r="BE57" i="5"/>
  <c r="BE59" i="5"/>
  <c r="BE58" i="5"/>
  <c r="BE60" i="5"/>
  <c r="BB29" i="5"/>
  <c r="BE34" i="5"/>
  <c r="M15" i="5"/>
  <c r="BE29" i="5" l="1"/>
  <c r="BG29" i="5" s="1"/>
  <c r="BB61" i="5"/>
  <c r="BE61" i="5"/>
  <c r="BG20" i="5"/>
  <c r="BG40" i="5"/>
  <c r="BG37" i="5"/>
  <c r="BG28" i="5"/>
  <c r="BG26" i="5"/>
  <c r="BG25" i="5"/>
  <c r="BG24" i="5"/>
  <c r="BG16" i="5"/>
  <c r="BG14" i="5"/>
  <c r="BG13" i="5"/>
  <c r="BG59" i="5"/>
  <c r="BG53" i="5"/>
  <c r="BG49" i="5"/>
  <c r="BG45" i="5"/>
  <c r="BG41" i="5"/>
  <c r="BG33" i="5"/>
  <c r="BG57" i="5"/>
  <c r="BG54" i="5"/>
  <c r="BG52" i="5"/>
  <c r="BG50" i="5"/>
  <c r="BG48" i="5"/>
  <c r="BG46" i="5"/>
  <c r="BG44" i="5"/>
  <c r="BG42" i="5"/>
  <c r="BG34" i="5"/>
  <c r="BG17" i="5"/>
  <c r="BG10" i="5"/>
  <c r="BG38" i="5"/>
  <c r="BG21" i="5"/>
  <c r="BG8" i="5"/>
  <c r="AR61" i="5"/>
  <c r="BG60" i="5"/>
  <c r="BG56" i="5"/>
  <c r="BG51" i="5"/>
  <c r="BG47" i="5"/>
  <c r="BG43" i="5"/>
  <c r="BG39" i="5"/>
  <c r="BG35" i="5"/>
  <c r="BG31" i="5"/>
  <c r="BG23" i="5"/>
  <c r="BG19" i="5"/>
  <c r="BG15" i="5"/>
  <c r="BG61" i="5" l="1"/>
  <c r="M11" i="5"/>
  <c r="BD61" i="5"/>
  <c r="BD57" i="5"/>
  <c r="BD54" i="5"/>
  <c r="BD53" i="5"/>
  <c r="BD51" i="5"/>
  <c r="BD50" i="5"/>
  <c r="BD49" i="5"/>
  <c r="BD48" i="5"/>
  <c r="BD47" i="5"/>
  <c r="BD46" i="5"/>
  <c r="BD44" i="5"/>
  <c r="BD41" i="5"/>
  <c r="BD40" i="5"/>
  <c r="BD38" i="5"/>
  <c r="BD37" i="5"/>
  <c r="BD35" i="5"/>
  <c r="BD34" i="5"/>
  <c r="BD31" i="5"/>
  <c r="BD29" i="5"/>
  <c r="BD26" i="5"/>
  <c r="BD25" i="5"/>
  <c r="BD24" i="5"/>
  <c r="BD17" i="5"/>
  <c r="BD16" i="5"/>
  <c r="BD15" i="5"/>
  <c r="BD10" i="5"/>
  <c r="BD8" i="5"/>
  <c r="AX61" i="5"/>
  <c r="AX53" i="5"/>
  <c r="AX52" i="5"/>
  <c r="AX51" i="5"/>
  <c r="AX50" i="5"/>
  <c r="AX48" i="5"/>
  <c r="AX47" i="5"/>
  <c r="AX46" i="5"/>
  <c r="AX45" i="5"/>
  <c r="AX44" i="5"/>
  <c r="AX43" i="5"/>
  <c r="AX42" i="5"/>
  <c r="AX41" i="5"/>
  <c r="AX40" i="5"/>
  <c r="AX39" i="5"/>
  <c r="AX38" i="5"/>
  <c r="AX37" i="5"/>
  <c r="AX35" i="5"/>
  <c r="AX33" i="5"/>
  <c r="AX31" i="5"/>
  <c r="AX29" i="5"/>
  <c r="AX28" i="5"/>
  <c r="AX23" i="5"/>
  <c r="AX8" i="5"/>
  <c r="AR60" i="5"/>
  <c r="AR57" i="5"/>
  <c r="AR56" i="5"/>
  <c r="AR46" i="5"/>
  <c r="AR31" i="5"/>
  <c r="AR29" i="5"/>
  <c r="AR17" i="5"/>
  <c r="AR8" i="5"/>
  <c r="AL61" i="5"/>
  <c r="AL60" i="5"/>
  <c r="AL59" i="5"/>
  <c r="AL57" i="5"/>
  <c r="AL56" i="5"/>
  <c r="AL53" i="5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5" i="5"/>
  <c r="AL34" i="5"/>
  <c r="AL33" i="5"/>
  <c r="AL31" i="5"/>
  <c r="AL29" i="5"/>
  <c r="AL26" i="5"/>
  <c r="AL25" i="5"/>
  <c r="AL24" i="5"/>
  <c r="AL13" i="5"/>
  <c r="AL10" i="5"/>
  <c r="AL8" i="5"/>
  <c r="AF61" i="5"/>
  <c r="AF49" i="5"/>
  <c r="AF29" i="5"/>
  <c r="AF26" i="5"/>
  <c r="AF25" i="5"/>
  <c r="AF17" i="5"/>
  <c r="AF10" i="5"/>
  <c r="Z61" i="5"/>
  <c r="Z49" i="5"/>
  <c r="Z46" i="5"/>
  <c r="Z41" i="5"/>
  <c r="Z35" i="5"/>
  <c r="Z34" i="5"/>
  <c r="Z31" i="5"/>
  <c r="Z29" i="5"/>
  <c r="Z26" i="5"/>
  <c r="Z25" i="5"/>
  <c r="Z24" i="5"/>
  <c r="Z21" i="5"/>
  <c r="Z19" i="5"/>
  <c r="Z17" i="5"/>
  <c r="Z16" i="5"/>
  <c r="T60" i="5"/>
  <c r="T59" i="5"/>
  <c r="T57" i="5"/>
  <c r="T56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5" i="5"/>
  <c r="T34" i="5"/>
  <c r="T33" i="5"/>
  <c r="T31" i="5"/>
  <c r="T29" i="5"/>
  <c r="T26" i="5"/>
  <c r="T25" i="5"/>
  <c r="T24" i="5"/>
  <c r="T21" i="5"/>
  <c r="T20" i="5"/>
  <c r="T19" i="5"/>
  <c r="T15" i="5"/>
  <c r="T14" i="5"/>
  <c r="T13" i="5"/>
  <c r="T10" i="5"/>
  <c r="T8" i="5"/>
  <c r="N15" i="5"/>
  <c r="N9" i="5"/>
  <c r="N8" i="5"/>
  <c r="H61" i="5"/>
  <c r="H60" i="5"/>
  <c r="H59" i="5"/>
  <c r="H57" i="5"/>
  <c r="H56" i="5"/>
  <c r="H54" i="5"/>
  <c r="H53" i="5"/>
  <c r="H51" i="5"/>
  <c r="H50" i="5"/>
  <c r="H48" i="5"/>
  <c r="H47" i="5"/>
  <c r="H46" i="5"/>
  <c r="H44" i="5"/>
  <c r="H43" i="5"/>
  <c r="H42" i="5"/>
  <c r="H40" i="5"/>
  <c r="H39" i="5"/>
  <c r="H35" i="5"/>
  <c r="H34" i="5"/>
  <c r="H33" i="5"/>
  <c r="H31" i="5"/>
  <c r="H29" i="5"/>
  <c r="H25" i="5"/>
  <c r="H24" i="5"/>
  <c r="H17" i="5"/>
  <c r="H15" i="5"/>
  <c r="H13" i="5"/>
  <c r="H10" i="5"/>
  <c r="H8" i="5"/>
  <c r="M61" i="5" l="1"/>
  <c r="N11" i="5"/>
  <c r="BA40" i="5"/>
  <c r="N61" i="5" l="1"/>
  <c r="AC10" i="5"/>
  <c r="AC17" i="5"/>
  <c r="AC25" i="5"/>
  <c r="AC26" i="5"/>
  <c r="AC29" i="5"/>
  <c r="AC49" i="5"/>
  <c r="W49" i="5"/>
  <c r="W46" i="5"/>
  <c r="W41" i="5"/>
  <c r="W35" i="5"/>
  <c r="W34" i="5"/>
  <c r="W31" i="5"/>
  <c r="W29" i="5"/>
  <c r="W26" i="5"/>
  <c r="W25" i="5"/>
  <c r="W24" i="5"/>
  <c r="W21" i="5"/>
  <c r="W19" i="5"/>
  <c r="W17" i="5"/>
  <c r="W16" i="5"/>
  <c r="E60" i="5" l="1"/>
  <c r="E51" i="5"/>
  <c r="E59" i="5"/>
  <c r="E57" i="5"/>
  <c r="E56" i="5"/>
  <c r="E54" i="5"/>
  <c r="E53" i="5"/>
  <c r="E50" i="5"/>
  <c r="E48" i="5"/>
  <c r="E47" i="5"/>
  <c r="E46" i="5"/>
  <c r="E44" i="5"/>
  <c r="E43" i="5"/>
  <c r="E42" i="5"/>
  <c r="E40" i="5"/>
  <c r="E39" i="5"/>
  <c r="E35" i="5"/>
  <c r="E34" i="5"/>
  <c r="E33" i="5"/>
  <c r="E31" i="5"/>
  <c r="E29" i="5"/>
  <c r="E25" i="5"/>
  <c r="E24" i="5"/>
  <c r="E17" i="5"/>
  <c r="K15" i="5"/>
  <c r="E15" i="5"/>
  <c r="E13" i="5"/>
  <c r="E10" i="5"/>
  <c r="K11" i="5"/>
  <c r="K9" i="5"/>
  <c r="K8" i="5"/>
  <c r="E8" i="5"/>
  <c r="BA8" i="5"/>
  <c r="BA10" i="5"/>
  <c r="BA17" i="5"/>
  <c r="BA16" i="5"/>
  <c r="BA15" i="5"/>
  <c r="BA25" i="5"/>
  <c r="BA24" i="5"/>
  <c r="BA26" i="5"/>
  <c r="BA29" i="5"/>
  <c r="BA31" i="5"/>
  <c r="BA35" i="5"/>
  <c r="BA34" i="5"/>
  <c r="BA38" i="5"/>
  <c r="BA37" i="5"/>
  <c r="BA41" i="5"/>
  <c r="BA44" i="5"/>
  <c r="BA47" i="5"/>
  <c r="BA46" i="5"/>
  <c r="BA51" i="5"/>
  <c r="BA50" i="5"/>
  <c r="BA49" i="5"/>
  <c r="BA48" i="5"/>
  <c r="BA54" i="5"/>
  <c r="BA53" i="5"/>
  <c r="BA57" i="5"/>
  <c r="AU51" i="5"/>
  <c r="AU52" i="5"/>
  <c r="AU53" i="5"/>
  <c r="AU50" i="5"/>
  <c r="AU43" i="5"/>
  <c r="AU44" i="5"/>
  <c r="AU45" i="5"/>
  <c r="AU46" i="5"/>
  <c r="AU47" i="5"/>
  <c r="AU48" i="5"/>
  <c r="AU38" i="5"/>
  <c r="AU39" i="5"/>
  <c r="AU40" i="5"/>
  <c r="AU41" i="5"/>
  <c r="AU42" i="5"/>
  <c r="AO60" i="5"/>
  <c r="AO57" i="5"/>
  <c r="AO56" i="5"/>
  <c r="AO46" i="5"/>
  <c r="AU37" i="5"/>
  <c r="AU35" i="5"/>
  <c r="AU33" i="5"/>
  <c r="AU31" i="5"/>
  <c r="AU29" i="5"/>
  <c r="AU28" i="5"/>
  <c r="AO31" i="5"/>
  <c r="AO29" i="5"/>
  <c r="AU23" i="5"/>
  <c r="AO17" i="5"/>
  <c r="AU8" i="5"/>
  <c r="AO8" i="5"/>
  <c r="AI60" i="5"/>
  <c r="AI57" i="5"/>
  <c r="AI59" i="5"/>
  <c r="AI56" i="5"/>
  <c r="AI34" i="5"/>
  <c r="AI35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33" i="5"/>
  <c r="AI31" i="5"/>
  <c r="AI29" i="5"/>
  <c r="AI26" i="5"/>
  <c r="AI25" i="5"/>
  <c r="AI24" i="5"/>
  <c r="AI13" i="5"/>
  <c r="AI10" i="5"/>
  <c r="AI8" i="5"/>
  <c r="Q48" i="5"/>
  <c r="Q49" i="5"/>
  <c r="Q50" i="5"/>
  <c r="Q51" i="5"/>
  <c r="Q52" i="5"/>
  <c r="Q53" i="5"/>
  <c r="Q56" i="5"/>
  <c r="Q57" i="5"/>
  <c r="Q59" i="5"/>
  <c r="Q60" i="5"/>
  <c r="Q38" i="5" l="1"/>
  <c r="Q39" i="5"/>
  <c r="Q40" i="5"/>
  <c r="Q41" i="5"/>
  <c r="Q42" i="5"/>
  <c r="Q43" i="5"/>
  <c r="Q44" i="5"/>
  <c r="Q45" i="5"/>
  <c r="Q46" i="5"/>
  <c r="Q47" i="5"/>
  <c r="Q37" i="5"/>
  <c r="Q34" i="5"/>
  <c r="Q35" i="5"/>
  <c r="Q33" i="5"/>
  <c r="Q31" i="5"/>
  <c r="Q29" i="5"/>
  <c r="Q26" i="5"/>
  <c r="Q25" i="5"/>
  <c r="Q24" i="5"/>
  <c r="Q20" i="5"/>
  <c r="Q21" i="5"/>
  <c r="Q19" i="5"/>
  <c r="Q17" i="5"/>
  <c r="Q8" i="5"/>
  <c r="Q15" i="5"/>
  <c r="Q14" i="5"/>
  <c r="Q13" i="5"/>
  <c r="Q10" i="5"/>
  <c r="E61" i="5" l="1"/>
  <c r="T17" i="5" l="1"/>
  <c r="T61" i="5" l="1"/>
</calcChain>
</file>

<file path=xl/sharedStrings.xml><?xml version="1.0" encoding="utf-8"?>
<sst xmlns="http://schemas.openxmlformats.org/spreadsheetml/2006/main" count="160" uniqueCount="80">
  <si>
    <t>№ п/п</t>
  </si>
  <si>
    <t>Итого</t>
  </si>
  <si>
    <t>койко-дни</t>
  </si>
  <si>
    <t>территориальной программы государственных гарантий бесплатного оказания гражданам медицинской помощи (областной бюджет)</t>
  </si>
  <si>
    <t>Наименование медицинской организации, участвующей в реализации ТП ГГ</t>
  </si>
  <si>
    <t>Медицинская помощь в условиях круглосуточного стационара</t>
  </si>
  <si>
    <t>Медицинская помощь в амбулаторных условиях</t>
  </si>
  <si>
    <t>Медицинская помощь в условиях дневного стационара</t>
  </si>
  <si>
    <t>Скорая медицинская помощь</t>
  </si>
  <si>
    <t>Паллитативная медицинская помощь</t>
  </si>
  <si>
    <t>Итого стоимость (областной бюджет)</t>
  </si>
  <si>
    <t xml:space="preserve"> посещения с профилактической целью (вкл. стомат.)</t>
  </si>
  <si>
    <t>план</t>
  </si>
  <si>
    <t>обращения в связи с заболеванием (вкл. стомат.)</t>
  </si>
  <si>
    <t>количество вызовов</t>
  </si>
  <si>
    <t>объем медицинской помощи</t>
  </si>
  <si>
    <t xml:space="preserve">стоимость </t>
  </si>
  <si>
    <t xml:space="preserve">стоимость  </t>
  </si>
  <si>
    <t>%</t>
  </si>
  <si>
    <t>случаи лечения</t>
  </si>
  <si>
    <t>Государственное бюджетное учреждение здравоохранения Архангельской области "Архангельская областная клиническая больница"</t>
  </si>
  <si>
    <t>Государственное автономное учреждение здравоохранения Архангельской области "Архангельская клиническая офтальмологическая больница"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</si>
  <si>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</si>
  <si>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"Архангельский клинический онкологический диспансер"</t>
  </si>
  <si>
    <t>Государственное автономное учреждение здравоохранения Архангельской области "Архангельская областная клиническая стоматологическая поликлиника"</t>
  </si>
  <si>
    <t>Государственное автономное учреждение здравоохранения Архангельской области "Архангельский клинический кожно-венерологический диспансер"</t>
  </si>
  <si>
    <t>Государственное бюджетное учреждение здравоохранения Архангельской области "Архангельский центр лечебной физкультуры и спортивной медицины"</t>
  </si>
  <si>
    <t>Государственное бюджетное учреждение здравоохранения Архангельской области "Первая городская клиническая больница имени Е.Е.Волосевич"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</si>
  <si>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</si>
  <si>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Государственное бюджетное учреждение здравоохранения Архангельской области "Архангельская городская клиническая больница № 6"</t>
  </si>
  <si>
    <t>Государственное бюджетное учреждение здравоохранения Архангельской области "Архангельская городская клиническая больница № 7"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</si>
  <si>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</si>
  <si>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Государственное бюджетное учреждение здравоохранения Архангельской области "Архангельская городская клиническая поликлиника № 2"</t>
  </si>
  <si>
    <t>Государственное бюджетное учреждение здравоохранения Архангельской области "Архангельская городская детская клиническая поликлиника"</t>
  </si>
  <si>
    <t>Государственное автономное учреждение здравоохранения Архангельской области "Архангельская детская стоматологическая поликлиника"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</si>
  <si>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</si>
  <si>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"Северодвинская городская больница  № 1"</t>
  </si>
  <si>
    <t>Государственное бюджетное учреждение здравоохранения Архангельской области "Северодвинская городская клиническая больница № 2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</si>
  <si>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</si>
  <si>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Государственное автономное учреждение здравоохранения Архангельской области "Северодвинская стоматологическая поликлиника"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</si>
  <si>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</si>
  <si>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Государственное бюджетное учреждение здравоохранения Архангельской области "Котласская центральная городская больница имени святителя Луки (В.Ф. Войно-Ясенецкого)"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</si>
  <si>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</si>
  <si>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"Коряжемская городская больница"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</si>
  <si>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</si>
  <si>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бюджетное учреждение здравоохранения Архангельской области "Мирнинская центральная городская больница"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</si>
  <si>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</si>
  <si>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Государственное бюджетное учреждение здравоохранения Архангельской области "Вельская центральная районная больница"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</si>
  <si>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</si>
  <si>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бюджетное учреждение здравоохранения Архангельской области "Верхнетоемская центральная районная больница"</t>
  </si>
  <si>
    <t>Государственное бюджетное учреждение здравоохранения Архангельской области "Виноградовская центральная районная больница"</t>
  </si>
  <si>
    <t>Государственное бюджетное учреждение здравоохранения Архангельской области "Ильинская центральная районная больница"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</si>
  <si>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</si>
  <si>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бюджетное учреждение здравоохранения Архангельской области "Карпогорская центральная районная больница"</t>
  </si>
  <si>
    <t>Государственное бюджетное учреждение здравоохранения Архангельской области "Коношская центральная районная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</si>
  <si>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</si>
  <si>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"Лешуконская центральная районная больница"</t>
  </si>
  <si>
    <t>Государственное бюджетное учреждение здравоохранения Архангельской области "Мезенская центральная районная больница"</t>
  </si>
  <si>
    <t>Государственное бюджетное учреждение здравоохранения Архангельской области "Няндомская центральная районная больница"</t>
  </si>
  <si>
    <t>Государственное бюджетное учреждение здравоохранения Архангельской области "Онежская центральная районная больница"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</si>
  <si>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</si>
  <si>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</si>
  <si>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Государственное бюджетное учреждение здравоохранения Архангельской области "Устьянская центральная районная больница"</t>
  </si>
  <si>
    <t>Государственное бюджетное учреждение здравоохранения Архангельской области "Холмогорская центральная районная больница"</t>
  </si>
  <si>
    <t>Государственное бюджетное учреждение здравоохранения Архангельской области "Шенкурская центральная районная больница им. Н.Н. Приорова"</t>
  </si>
  <si>
    <t>Государственное бюджетное учреждение здравоохранения Архангельской области "Яренская центральная районная больница"</t>
  </si>
  <si>
    <t>Государственное бюджетное учреждение здравоохранения Архангельской области "Архангельский госпиталь для ветеранов войн"</t>
  </si>
  <si>
    <t>Государственное бюджетное учреждение здравоохранения Архангельской области "Архангельская клиническая психиатрическая больница"</t>
  </si>
  <si>
    <t>Государственное бюджетное учреждение здравоохранения Архангельской области "Архангельский клинический противотуберкулезный диспансер"</t>
  </si>
  <si>
    <t>Государственное бюджетное учреждение здравоохранения Архангельской области "Архангельская станция переливания крови"</t>
  </si>
  <si>
    <t>Государственное бюджетное учреждение здравоохранения Архангельской области "Северодвинский психоневрологический диспансер"</t>
  </si>
  <si>
    <t>Государственное бюджетное учреждение здравоохранения Архангельской области "Котласский психоневрологический диспансер"</t>
  </si>
  <si>
    <t>случаи госпитализации по ВМП</t>
  </si>
  <si>
    <t>утверждено на 2022 год</t>
  </si>
  <si>
    <t>выполнено за 9 месяцев 2022 года</t>
  </si>
  <si>
    <t xml:space="preserve"> случаи  госпитализации </t>
  </si>
  <si>
    <t>посещения по паллиативной медицинской помощи, осуществляемые выездными патронажными бригадами</t>
  </si>
  <si>
    <t xml:space="preserve"> посещения по паллитаивной медицинской помощи, в том числе на дому</t>
  </si>
  <si>
    <t>Информация о реализации территориальной программы государственных гарантий бесплатного оказания гражданам медицинской помощи в Архангельской области в 2022 году, в части объемов и стоимости медицинской помощи за счет средств областного бюджета</t>
  </si>
  <si>
    <t>Общество с ограниченной ответственностью "СМП "ШАНС"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</si>
</sst>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.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8">
    <xf numFmtId="0" fontId="0" fillId="0" borderId="0"/>
    <xf numFmtId="0" fontId="14" fillId="0" borderId="0"/>
    <xf numFmtId="165" fontId="15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0" fillId="0" borderId="0"/>
  </cellStyleXfs>
  <cellXfs count="65">
    <xf numFmtId="0" fontId="0" fillId="0" borderId="0" xfId="0"/>
    <xf numFmtId="0" fontId="1" fillId="0" borderId="0" xfId="0" applyFont="1" applyFill="1"/>
    <xf numFmtId="0" fontId="6" fillId="0" borderId="0" xfId="0" applyFont="1" applyFill="1"/>
    <xf numFmtId="4" fontId="1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18" fillId="0" borderId="1" xfId="0" applyFont="1" applyBorder="1" applyAlignment="1" applyProtection="1">
      <alignment vertical="center" wrapText="1" readingOrder="1"/>
      <protection locked="0"/>
    </xf>
    <xf numFmtId="3" fontId="19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/>
    </xf>
    <xf numFmtId="3" fontId="19" fillId="3" borderId="11" xfId="0" applyNumberFormat="1" applyFont="1" applyFill="1" applyBorder="1" applyAlignment="1">
      <alignment horizontal="center" vertical="center"/>
    </xf>
    <xf numFmtId="9" fontId="19" fillId="3" borderId="1" xfId="6" applyFont="1" applyFill="1" applyBorder="1" applyAlignment="1">
      <alignment horizontal="center" vertical="center"/>
    </xf>
    <xf numFmtId="9" fontId="19" fillId="3" borderId="1" xfId="6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9" fontId="2" fillId="0" borderId="0" xfId="6" applyFont="1" applyFill="1" applyAlignment="1">
      <alignment horizontal="center" vertical="center"/>
    </xf>
    <xf numFmtId="9" fontId="13" fillId="3" borderId="1" xfId="6" applyFont="1" applyFill="1" applyBorder="1" applyAlignment="1">
      <alignment horizontal="center" vertical="center" wrapText="1"/>
    </xf>
    <xf numFmtId="9" fontId="1" fillId="0" borderId="0" xfId="6" applyFont="1" applyFill="1"/>
    <xf numFmtId="9" fontId="8" fillId="3" borderId="1" xfId="6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9" fontId="1" fillId="3" borderId="1" xfId="6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9" fontId="4" fillId="3" borderId="1" xfId="6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3" fontId="2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" xfId="4"/>
    <cellStyle name="Обычный 2" xfId="1"/>
    <cellStyle name="Обычный 3" xfId="3"/>
    <cellStyle name="Обычный 9" xfId="7"/>
    <cellStyle name="Процентный" xfId="6" builtinId="5"/>
    <cellStyle name="Процентный 2" xfId="5"/>
    <cellStyle name="Финансовый 2" xfId="2"/>
  </cellStyles>
  <dxfs count="0"/>
  <tableStyles count="0" defaultTableStyle="TableStyleMedium2" defaultPivotStyle="PivotStyleLight16"/>
  <colors>
    <mruColors>
      <color rgb="FFCCFFCC"/>
      <color rgb="FFFFFF99"/>
      <color rgb="FFFFFFCC"/>
      <color rgb="FFCC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1"/>
  <sheetViews>
    <sheetView tabSelected="1" zoomScale="80" zoomScaleNormal="80" workbookViewId="0">
      <pane xSplit="2" ySplit="7" topLeftCell="C8" activePane="bottomRight" state="frozen"/>
      <selection activeCell="A3" sqref="A3"/>
      <selection pane="topRight" activeCell="C3" sqref="C3"/>
      <selection pane="bottomLeft" activeCell="A11" sqref="A11"/>
      <selection pane="bottomRight" activeCell="B63" sqref="B63"/>
    </sheetView>
  </sheetViews>
  <sheetFormatPr defaultRowHeight="15.6" x14ac:dyDescent="0.3"/>
  <cols>
    <col min="1" max="1" width="5" style="1" customWidth="1"/>
    <col min="2" max="2" width="53.33203125" style="2" customWidth="1"/>
    <col min="3" max="3" width="13.5546875" style="1" customWidth="1"/>
    <col min="4" max="4" width="10" style="1" customWidth="1"/>
    <col min="5" max="5" width="9.109375" style="1" customWidth="1"/>
    <col min="6" max="7" width="13.109375" style="3" customWidth="1"/>
    <col min="8" max="8" width="9.109375" style="32" customWidth="1"/>
    <col min="9" max="9" width="13.5546875" style="1" customWidth="1"/>
    <col min="10" max="10" width="10" style="1" customWidth="1"/>
    <col min="11" max="11" width="9.109375" style="1" customWidth="1"/>
    <col min="12" max="13" width="12.44140625" style="3" customWidth="1"/>
    <col min="14" max="14" width="9.109375" style="32" customWidth="1"/>
    <col min="15" max="15" width="9.88671875" style="1" customWidth="1"/>
    <col min="16" max="17" width="9.109375" style="1" customWidth="1"/>
    <col min="18" max="19" width="11.33203125" style="3" customWidth="1"/>
    <col min="20" max="20" width="9.109375" style="32" customWidth="1"/>
    <col min="21" max="23" width="9.109375" style="1" customWidth="1"/>
    <col min="24" max="24" width="10.109375" style="3" customWidth="1"/>
    <col min="25" max="25" width="9" style="3" customWidth="1"/>
    <col min="26" max="26" width="9.109375" style="32" customWidth="1"/>
    <col min="27" max="29" width="9.109375" style="1" customWidth="1"/>
    <col min="30" max="31" width="10.109375" style="3" customWidth="1"/>
    <col min="32" max="32" width="9.109375" style="32" customWidth="1"/>
    <col min="33" max="35" width="9.109375" style="1"/>
    <col min="36" max="37" width="11.33203125" style="3" bestFit="1" customWidth="1"/>
    <col min="38" max="38" width="9.109375" style="32"/>
    <col min="39" max="41" width="9.109375" style="1"/>
    <col min="42" max="43" width="11.33203125" style="3" bestFit="1" customWidth="1"/>
    <col min="44" max="44" width="9.109375" style="32"/>
    <col min="45" max="47" width="9.109375" style="1"/>
    <col min="48" max="49" width="11.33203125" style="3" bestFit="1" customWidth="1"/>
    <col min="50" max="50" width="9.109375" style="32"/>
    <col min="51" max="53" width="9.109375" style="1"/>
    <col min="54" max="55" width="11.33203125" style="3" bestFit="1" customWidth="1"/>
    <col min="56" max="56" width="9.109375" style="32"/>
    <col min="57" max="57" width="13.44140625" style="3" customWidth="1"/>
    <col min="58" max="58" width="13.88671875" style="3" customWidth="1"/>
    <col min="59" max="215" width="9.109375" style="1"/>
    <col min="216" max="216" width="5" style="1" customWidth="1"/>
    <col min="217" max="217" width="33.109375" style="1" customWidth="1"/>
    <col min="218" max="218" width="10.6640625" style="1" customWidth="1"/>
    <col min="219" max="219" width="11.33203125" style="1" customWidth="1"/>
    <col min="220" max="220" width="6.109375" style="1" customWidth="1"/>
    <col min="221" max="221" width="12.6640625" style="1" customWidth="1"/>
    <col min="222" max="222" width="12.88671875" style="1" customWidth="1"/>
    <col min="223" max="223" width="6.109375" style="1" customWidth="1"/>
    <col min="224" max="224" width="11.109375" style="1" customWidth="1"/>
    <col min="225" max="225" width="10.33203125" style="1" customWidth="1"/>
    <col min="226" max="226" width="6.44140625" style="1" customWidth="1"/>
    <col min="227" max="227" width="12.6640625" style="1" customWidth="1"/>
    <col min="228" max="228" width="13.6640625" style="1" customWidth="1"/>
    <col min="229" max="229" width="6.44140625" style="1" customWidth="1"/>
    <col min="230" max="230" width="10.6640625" style="1" customWidth="1"/>
    <col min="231" max="231" width="10.33203125" style="1" customWidth="1"/>
    <col min="232" max="232" width="7.109375" style="1" customWidth="1"/>
    <col min="233" max="233" width="11.33203125" style="1" customWidth="1"/>
    <col min="234" max="234" width="12.44140625" style="1" customWidth="1"/>
    <col min="235" max="235" width="6" style="1" customWidth="1"/>
    <col min="236" max="236" width="10.109375" style="1" customWidth="1"/>
    <col min="237" max="237" width="11.33203125" style="1" customWidth="1"/>
    <col min="238" max="238" width="6.6640625" style="1" customWidth="1"/>
    <col min="239" max="239" width="12" style="1" customWidth="1"/>
    <col min="240" max="240" width="12.33203125" style="1" customWidth="1"/>
    <col min="241" max="241" width="7.109375" style="1" customWidth="1"/>
    <col min="242" max="242" width="10.109375" style="1" customWidth="1"/>
    <col min="243" max="243" width="9.88671875" style="1" customWidth="1"/>
    <col min="244" max="244" width="7.6640625" style="1" customWidth="1"/>
    <col min="245" max="245" width="12.44140625" style="1" customWidth="1"/>
    <col min="246" max="246" width="12.6640625" style="1" customWidth="1"/>
    <col min="247" max="247" width="7" style="1" customWidth="1"/>
    <col min="248" max="248" width="10.6640625" style="1" customWidth="1"/>
    <col min="249" max="249" width="9.33203125" style="1" customWidth="1"/>
    <col min="250" max="250" width="6.33203125" style="1" customWidth="1"/>
    <col min="251" max="251" width="13.5546875" style="1" customWidth="1"/>
    <col min="252" max="252" width="10.88671875" style="1" customWidth="1"/>
    <col min="253" max="253" width="6.6640625" style="1" customWidth="1"/>
    <col min="254" max="254" width="14.44140625" style="1" customWidth="1"/>
    <col min="255" max="255" width="14.33203125" style="1" customWidth="1"/>
    <col min="256" max="256" width="9.6640625" style="1" customWidth="1"/>
    <col min="257" max="257" width="13.5546875" style="1" customWidth="1"/>
    <col min="258" max="471" width="9.109375" style="1"/>
    <col min="472" max="472" width="5" style="1" customWidth="1"/>
    <col min="473" max="473" width="33.109375" style="1" customWidth="1"/>
    <col min="474" max="474" width="10.6640625" style="1" customWidth="1"/>
    <col min="475" max="475" width="11.33203125" style="1" customWidth="1"/>
    <col min="476" max="476" width="6.109375" style="1" customWidth="1"/>
    <col min="477" max="477" width="12.6640625" style="1" customWidth="1"/>
    <col min="478" max="478" width="12.88671875" style="1" customWidth="1"/>
    <col min="479" max="479" width="6.109375" style="1" customWidth="1"/>
    <col min="480" max="480" width="11.109375" style="1" customWidth="1"/>
    <col min="481" max="481" width="10.33203125" style="1" customWidth="1"/>
    <col min="482" max="482" width="6.44140625" style="1" customWidth="1"/>
    <col min="483" max="483" width="12.6640625" style="1" customWidth="1"/>
    <col min="484" max="484" width="13.6640625" style="1" customWidth="1"/>
    <col min="485" max="485" width="6.44140625" style="1" customWidth="1"/>
    <col min="486" max="486" width="10.6640625" style="1" customWidth="1"/>
    <col min="487" max="487" width="10.33203125" style="1" customWidth="1"/>
    <col min="488" max="488" width="7.109375" style="1" customWidth="1"/>
    <col min="489" max="489" width="11.33203125" style="1" customWidth="1"/>
    <col min="490" max="490" width="12.44140625" style="1" customWidth="1"/>
    <col min="491" max="491" width="6" style="1" customWidth="1"/>
    <col min="492" max="492" width="10.109375" style="1" customWidth="1"/>
    <col min="493" max="493" width="11.33203125" style="1" customWidth="1"/>
    <col min="494" max="494" width="6.6640625" style="1" customWidth="1"/>
    <col min="495" max="495" width="12" style="1" customWidth="1"/>
    <col min="496" max="496" width="12.33203125" style="1" customWidth="1"/>
    <col min="497" max="497" width="7.109375" style="1" customWidth="1"/>
    <col min="498" max="498" width="10.109375" style="1" customWidth="1"/>
    <col min="499" max="499" width="9.88671875" style="1" customWidth="1"/>
    <col min="500" max="500" width="7.6640625" style="1" customWidth="1"/>
    <col min="501" max="501" width="12.44140625" style="1" customWidth="1"/>
    <col min="502" max="502" width="12.6640625" style="1" customWidth="1"/>
    <col min="503" max="503" width="7" style="1" customWidth="1"/>
    <col min="504" max="504" width="10.6640625" style="1" customWidth="1"/>
    <col min="505" max="505" width="9.33203125" style="1" customWidth="1"/>
    <col min="506" max="506" width="6.33203125" style="1" customWidth="1"/>
    <col min="507" max="507" width="13.5546875" style="1" customWidth="1"/>
    <col min="508" max="508" width="10.88671875" style="1" customWidth="1"/>
    <col min="509" max="509" width="6.6640625" style="1" customWidth="1"/>
    <col min="510" max="510" width="14.44140625" style="1" customWidth="1"/>
    <col min="511" max="511" width="14.33203125" style="1" customWidth="1"/>
    <col min="512" max="512" width="9.6640625" style="1" customWidth="1"/>
    <col min="513" max="513" width="13.5546875" style="1" customWidth="1"/>
    <col min="514" max="727" width="9.109375" style="1"/>
    <col min="728" max="728" width="5" style="1" customWidth="1"/>
    <col min="729" max="729" width="33.109375" style="1" customWidth="1"/>
    <col min="730" max="730" width="10.6640625" style="1" customWidth="1"/>
    <col min="731" max="731" width="11.33203125" style="1" customWidth="1"/>
    <col min="732" max="732" width="6.109375" style="1" customWidth="1"/>
    <col min="733" max="733" width="12.6640625" style="1" customWidth="1"/>
    <col min="734" max="734" width="12.88671875" style="1" customWidth="1"/>
    <col min="735" max="735" width="6.109375" style="1" customWidth="1"/>
    <col min="736" max="736" width="11.109375" style="1" customWidth="1"/>
    <col min="737" max="737" width="10.33203125" style="1" customWidth="1"/>
    <col min="738" max="738" width="6.44140625" style="1" customWidth="1"/>
    <col min="739" max="739" width="12.6640625" style="1" customWidth="1"/>
    <col min="740" max="740" width="13.6640625" style="1" customWidth="1"/>
    <col min="741" max="741" width="6.44140625" style="1" customWidth="1"/>
    <col min="742" max="742" width="10.6640625" style="1" customWidth="1"/>
    <col min="743" max="743" width="10.33203125" style="1" customWidth="1"/>
    <col min="744" max="744" width="7.109375" style="1" customWidth="1"/>
    <col min="745" max="745" width="11.33203125" style="1" customWidth="1"/>
    <col min="746" max="746" width="12.44140625" style="1" customWidth="1"/>
    <col min="747" max="747" width="6" style="1" customWidth="1"/>
    <col min="748" max="748" width="10.109375" style="1" customWidth="1"/>
    <col min="749" max="749" width="11.33203125" style="1" customWidth="1"/>
    <col min="750" max="750" width="6.6640625" style="1" customWidth="1"/>
    <col min="751" max="751" width="12" style="1" customWidth="1"/>
    <col min="752" max="752" width="12.33203125" style="1" customWidth="1"/>
    <col min="753" max="753" width="7.109375" style="1" customWidth="1"/>
    <col min="754" max="754" width="10.109375" style="1" customWidth="1"/>
    <col min="755" max="755" width="9.88671875" style="1" customWidth="1"/>
    <col min="756" max="756" width="7.6640625" style="1" customWidth="1"/>
    <col min="757" max="757" width="12.44140625" style="1" customWidth="1"/>
    <col min="758" max="758" width="12.6640625" style="1" customWidth="1"/>
    <col min="759" max="759" width="7" style="1" customWidth="1"/>
    <col min="760" max="760" width="10.6640625" style="1" customWidth="1"/>
    <col min="761" max="761" width="9.33203125" style="1" customWidth="1"/>
    <col min="762" max="762" width="6.33203125" style="1" customWidth="1"/>
    <col min="763" max="763" width="13.5546875" style="1" customWidth="1"/>
    <col min="764" max="764" width="10.88671875" style="1" customWidth="1"/>
    <col min="765" max="765" width="6.6640625" style="1" customWidth="1"/>
    <col min="766" max="766" width="14.44140625" style="1" customWidth="1"/>
    <col min="767" max="767" width="14.33203125" style="1" customWidth="1"/>
    <col min="768" max="768" width="9.6640625" style="1" customWidth="1"/>
    <col min="769" max="769" width="13.5546875" style="1" customWidth="1"/>
    <col min="770" max="983" width="9.109375" style="1"/>
    <col min="984" max="984" width="5" style="1" customWidth="1"/>
    <col min="985" max="985" width="33.109375" style="1" customWidth="1"/>
    <col min="986" max="986" width="10.6640625" style="1" customWidth="1"/>
    <col min="987" max="987" width="11.33203125" style="1" customWidth="1"/>
    <col min="988" max="988" width="6.109375" style="1" customWidth="1"/>
    <col min="989" max="989" width="12.6640625" style="1" customWidth="1"/>
    <col min="990" max="990" width="12.88671875" style="1" customWidth="1"/>
    <col min="991" max="991" width="6.109375" style="1" customWidth="1"/>
    <col min="992" max="992" width="11.109375" style="1" customWidth="1"/>
    <col min="993" max="993" width="10.33203125" style="1" customWidth="1"/>
    <col min="994" max="994" width="6.44140625" style="1" customWidth="1"/>
    <col min="995" max="995" width="12.6640625" style="1" customWidth="1"/>
    <col min="996" max="996" width="13.6640625" style="1" customWidth="1"/>
    <col min="997" max="997" width="6.44140625" style="1" customWidth="1"/>
    <col min="998" max="998" width="10.6640625" style="1" customWidth="1"/>
    <col min="999" max="999" width="10.33203125" style="1" customWidth="1"/>
    <col min="1000" max="1000" width="7.109375" style="1" customWidth="1"/>
    <col min="1001" max="1001" width="11.33203125" style="1" customWidth="1"/>
    <col min="1002" max="1002" width="12.44140625" style="1" customWidth="1"/>
    <col min="1003" max="1003" width="6" style="1" customWidth="1"/>
    <col min="1004" max="1004" width="10.109375" style="1" customWidth="1"/>
    <col min="1005" max="1005" width="11.33203125" style="1" customWidth="1"/>
    <col min="1006" max="1006" width="6.6640625" style="1" customWidth="1"/>
    <col min="1007" max="1007" width="12" style="1" customWidth="1"/>
    <col min="1008" max="1008" width="12.33203125" style="1" customWidth="1"/>
    <col min="1009" max="1009" width="7.109375" style="1" customWidth="1"/>
    <col min="1010" max="1010" width="10.109375" style="1" customWidth="1"/>
    <col min="1011" max="1011" width="9.88671875" style="1" customWidth="1"/>
    <col min="1012" max="1012" width="7.6640625" style="1" customWidth="1"/>
    <col min="1013" max="1013" width="12.44140625" style="1" customWidth="1"/>
    <col min="1014" max="1014" width="12.6640625" style="1" customWidth="1"/>
    <col min="1015" max="1015" width="7" style="1" customWidth="1"/>
    <col min="1016" max="1016" width="10.6640625" style="1" customWidth="1"/>
    <col min="1017" max="1017" width="9.33203125" style="1" customWidth="1"/>
    <col min="1018" max="1018" width="6.33203125" style="1" customWidth="1"/>
    <col min="1019" max="1019" width="13.5546875" style="1" customWidth="1"/>
    <col min="1020" max="1020" width="10.88671875" style="1" customWidth="1"/>
    <col min="1021" max="1021" width="6.6640625" style="1" customWidth="1"/>
    <col min="1022" max="1022" width="14.44140625" style="1" customWidth="1"/>
    <col min="1023" max="1023" width="14.33203125" style="1" customWidth="1"/>
    <col min="1024" max="1024" width="9.6640625" style="1" customWidth="1"/>
    <col min="1025" max="1025" width="13.5546875" style="1" customWidth="1"/>
    <col min="1026" max="1239" width="9.109375" style="1"/>
    <col min="1240" max="1240" width="5" style="1" customWidth="1"/>
    <col min="1241" max="1241" width="33.109375" style="1" customWidth="1"/>
    <col min="1242" max="1242" width="10.6640625" style="1" customWidth="1"/>
    <col min="1243" max="1243" width="11.33203125" style="1" customWidth="1"/>
    <col min="1244" max="1244" width="6.109375" style="1" customWidth="1"/>
    <col min="1245" max="1245" width="12.6640625" style="1" customWidth="1"/>
    <col min="1246" max="1246" width="12.88671875" style="1" customWidth="1"/>
    <col min="1247" max="1247" width="6.109375" style="1" customWidth="1"/>
    <col min="1248" max="1248" width="11.109375" style="1" customWidth="1"/>
    <col min="1249" max="1249" width="10.33203125" style="1" customWidth="1"/>
    <col min="1250" max="1250" width="6.44140625" style="1" customWidth="1"/>
    <col min="1251" max="1251" width="12.6640625" style="1" customWidth="1"/>
    <col min="1252" max="1252" width="13.6640625" style="1" customWidth="1"/>
    <col min="1253" max="1253" width="6.44140625" style="1" customWidth="1"/>
    <col min="1254" max="1254" width="10.6640625" style="1" customWidth="1"/>
    <col min="1255" max="1255" width="10.33203125" style="1" customWidth="1"/>
    <col min="1256" max="1256" width="7.109375" style="1" customWidth="1"/>
    <col min="1257" max="1257" width="11.33203125" style="1" customWidth="1"/>
    <col min="1258" max="1258" width="12.44140625" style="1" customWidth="1"/>
    <col min="1259" max="1259" width="6" style="1" customWidth="1"/>
    <col min="1260" max="1260" width="10.109375" style="1" customWidth="1"/>
    <col min="1261" max="1261" width="11.33203125" style="1" customWidth="1"/>
    <col min="1262" max="1262" width="6.6640625" style="1" customWidth="1"/>
    <col min="1263" max="1263" width="12" style="1" customWidth="1"/>
    <col min="1264" max="1264" width="12.33203125" style="1" customWidth="1"/>
    <col min="1265" max="1265" width="7.109375" style="1" customWidth="1"/>
    <col min="1266" max="1266" width="10.109375" style="1" customWidth="1"/>
    <col min="1267" max="1267" width="9.88671875" style="1" customWidth="1"/>
    <col min="1268" max="1268" width="7.6640625" style="1" customWidth="1"/>
    <col min="1269" max="1269" width="12.44140625" style="1" customWidth="1"/>
    <col min="1270" max="1270" width="12.6640625" style="1" customWidth="1"/>
    <col min="1271" max="1271" width="7" style="1" customWidth="1"/>
    <col min="1272" max="1272" width="10.6640625" style="1" customWidth="1"/>
    <col min="1273" max="1273" width="9.33203125" style="1" customWidth="1"/>
    <col min="1274" max="1274" width="6.33203125" style="1" customWidth="1"/>
    <col min="1275" max="1275" width="13.5546875" style="1" customWidth="1"/>
    <col min="1276" max="1276" width="10.88671875" style="1" customWidth="1"/>
    <col min="1277" max="1277" width="6.6640625" style="1" customWidth="1"/>
    <col min="1278" max="1278" width="14.44140625" style="1" customWidth="1"/>
    <col min="1279" max="1279" width="14.33203125" style="1" customWidth="1"/>
    <col min="1280" max="1280" width="9.6640625" style="1" customWidth="1"/>
    <col min="1281" max="1281" width="13.5546875" style="1" customWidth="1"/>
    <col min="1282" max="1495" width="9.109375" style="1"/>
    <col min="1496" max="1496" width="5" style="1" customWidth="1"/>
    <col min="1497" max="1497" width="33.109375" style="1" customWidth="1"/>
    <col min="1498" max="1498" width="10.6640625" style="1" customWidth="1"/>
    <col min="1499" max="1499" width="11.33203125" style="1" customWidth="1"/>
    <col min="1500" max="1500" width="6.109375" style="1" customWidth="1"/>
    <col min="1501" max="1501" width="12.6640625" style="1" customWidth="1"/>
    <col min="1502" max="1502" width="12.88671875" style="1" customWidth="1"/>
    <col min="1503" max="1503" width="6.109375" style="1" customWidth="1"/>
    <col min="1504" max="1504" width="11.109375" style="1" customWidth="1"/>
    <col min="1505" max="1505" width="10.33203125" style="1" customWidth="1"/>
    <col min="1506" max="1506" width="6.44140625" style="1" customWidth="1"/>
    <col min="1507" max="1507" width="12.6640625" style="1" customWidth="1"/>
    <col min="1508" max="1508" width="13.6640625" style="1" customWidth="1"/>
    <col min="1509" max="1509" width="6.44140625" style="1" customWidth="1"/>
    <col min="1510" max="1510" width="10.6640625" style="1" customWidth="1"/>
    <col min="1511" max="1511" width="10.33203125" style="1" customWidth="1"/>
    <col min="1512" max="1512" width="7.109375" style="1" customWidth="1"/>
    <col min="1513" max="1513" width="11.33203125" style="1" customWidth="1"/>
    <col min="1514" max="1514" width="12.44140625" style="1" customWidth="1"/>
    <col min="1515" max="1515" width="6" style="1" customWidth="1"/>
    <col min="1516" max="1516" width="10.109375" style="1" customWidth="1"/>
    <col min="1517" max="1517" width="11.33203125" style="1" customWidth="1"/>
    <col min="1518" max="1518" width="6.6640625" style="1" customWidth="1"/>
    <col min="1519" max="1519" width="12" style="1" customWidth="1"/>
    <col min="1520" max="1520" width="12.33203125" style="1" customWidth="1"/>
    <col min="1521" max="1521" width="7.109375" style="1" customWidth="1"/>
    <col min="1522" max="1522" width="10.109375" style="1" customWidth="1"/>
    <col min="1523" max="1523" width="9.88671875" style="1" customWidth="1"/>
    <col min="1524" max="1524" width="7.6640625" style="1" customWidth="1"/>
    <col min="1525" max="1525" width="12.44140625" style="1" customWidth="1"/>
    <col min="1526" max="1526" width="12.6640625" style="1" customWidth="1"/>
    <col min="1527" max="1527" width="7" style="1" customWidth="1"/>
    <col min="1528" max="1528" width="10.6640625" style="1" customWidth="1"/>
    <col min="1529" max="1529" width="9.33203125" style="1" customWidth="1"/>
    <col min="1530" max="1530" width="6.33203125" style="1" customWidth="1"/>
    <col min="1531" max="1531" width="13.5546875" style="1" customWidth="1"/>
    <col min="1532" max="1532" width="10.88671875" style="1" customWidth="1"/>
    <col min="1533" max="1533" width="6.6640625" style="1" customWidth="1"/>
    <col min="1534" max="1534" width="14.44140625" style="1" customWidth="1"/>
    <col min="1535" max="1535" width="14.33203125" style="1" customWidth="1"/>
    <col min="1536" max="1536" width="9.6640625" style="1" customWidth="1"/>
    <col min="1537" max="1537" width="13.5546875" style="1" customWidth="1"/>
    <col min="1538" max="1751" width="9.109375" style="1"/>
    <col min="1752" max="1752" width="5" style="1" customWidth="1"/>
    <col min="1753" max="1753" width="33.109375" style="1" customWidth="1"/>
    <col min="1754" max="1754" width="10.6640625" style="1" customWidth="1"/>
    <col min="1755" max="1755" width="11.33203125" style="1" customWidth="1"/>
    <col min="1756" max="1756" width="6.109375" style="1" customWidth="1"/>
    <col min="1757" max="1757" width="12.6640625" style="1" customWidth="1"/>
    <col min="1758" max="1758" width="12.88671875" style="1" customWidth="1"/>
    <col min="1759" max="1759" width="6.109375" style="1" customWidth="1"/>
    <col min="1760" max="1760" width="11.109375" style="1" customWidth="1"/>
    <col min="1761" max="1761" width="10.33203125" style="1" customWidth="1"/>
    <col min="1762" max="1762" width="6.44140625" style="1" customWidth="1"/>
    <col min="1763" max="1763" width="12.6640625" style="1" customWidth="1"/>
    <col min="1764" max="1764" width="13.6640625" style="1" customWidth="1"/>
    <col min="1765" max="1765" width="6.44140625" style="1" customWidth="1"/>
    <col min="1766" max="1766" width="10.6640625" style="1" customWidth="1"/>
    <col min="1767" max="1767" width="10.33203125" style="1" customWidth="1"/>
    <col min="1768" max="1768" width="7.109375" style="1" customWidth="1"/>
    <col min="1769" max="1769" width="11.33203125" style="1" customWidth="1"/>
    <col min="1770" max="1770" width="12.44140625" style="1" customWidth="1"/>
    <col min="1771" max="1771" width="6" style="1" customWidth="1"/>
    <col min="1772" max="1772" width="10.109375" style="1" customWidth="1"/>
    <col min="1773" max="1773" width="11.33203125" style="1" customWidth="1"/>
    <col min="1774" max="1774" width="6.6640625" style="1" customWidth="1"/>
    <col min="1775" max="1775" width="12" style="1" customWidth="1"/>
    <col min="1776" max="1776" width="12.33203125" style="1" customWidth="1"/>
    <col min="1777" max="1777" width="7.109375" style="1" customWidth="1"/>
    <col min="1778" max="1778" width="10.109375" style="1" customWidth="1"/>
    <col min="1779" max="1779" width="9.88671875" style="1" customWidth="1"/>
    <col min="1780" max="1780" width="7.6640625" style="1" customWidth="1"/>
    <col min="1781" max="1781" width="12.44140625" style="1" customWidth="1"/>
    <col min="1782" max="1782" width="12.6640625" style="1" customWidth="1"/>
    <col min="1783" max="1783" width="7" style="1" customWidth="1"/>
    <col min="1784" max="1784" width="10.6640625" style="1" customWidth="1"/>
    <col min="1785" max="1785" width="9.33203125" style="1" customWidth="1"/>
    <col min="1786" max="1786" width="6.33203125" style="1" customWidth="1"/>
    <col min="1787" max="1787" width="13.5546875" style="1" customWidth="1"/>
    <col min="1788" max="1788" width="10.88671875" style="1" customWidth="1"/>
    <col min="1789" max="1789" width="6.6640625" style="1" customWidth="1"/>
    <col min="1790" max="1790" width="14.44140625" style="1" customWidth="1"/>
    <col min="1791" max="1791" width="14.33203125" style="1" customWidth="1"/>
    <col min="1792" max="1792" width="9.6640625" style="1" customWidth="1"/>
    <col min="1793" max="1793" width="13.5546875" style="1" customWidth="1"/>
    <col min="1794" max="2007" width="9.109375" style="1"/>
    <col min="2008" max="2008" width="5" style="1" customWidth="1"/>
    <col min="2009" max="2009" width="33.109375" style="1" customWidth="1"/>
    <col min="2010" max="2010" width="10.6640625" style="1" customWidth="1"/>
    <col min="2011" max="2011" width="11.33203125" style="1" customWidth="1"/>
    <col min="2012" max="2012" width="6.109375" style="1" customWidth="1"/>
    <col min="2013" max="2013" width="12.6640625" style="1" customWidth="1"/>
    <col min="2014" max="2014" width="12.88671875" style="1" customWidth="1"/>
    <col min="2015" max="2015" width="6.109375" style="1" customWidth="1"/>
    <col min="2016" max="2016" width="11.109375" style="1" customWidth="1"/>
    <col min="2017" max="2017" width="10.33203125" style="1" customWidth="1"/>
    <col min="2018" max="2018" width="6.44140625" style="1" customWidth="1"/>
    <col min="2019" max="2019" width="12.6640625" style="1" customWidth="1"/>
    <col min="2020" max="2020" width="13.6640625" style="1" customWidth="1"/>
    <col min="2021" max="2021" width="6.44140625" style="1" customWidth="1"/>
    <col min="2022" max="2022" width="10.6640625" style="1" customWidth="1"/>
    <col min="2023" max="2023" width="10.33203125" style="1" customWidth="1"/>
    <col min="2024" max="2024" width="7.109375" style="1" customWidth="1"/>
    <col min="2025" max="2025" width="11.33203125" style="1" customWidth="1"/>
    <col min="2026" max="2026" width="12.44140625" style="1" customWidth="1"/>
    <col min="2027" max="2027" width="6" style="1" customWidth="1"/>
    <col min="2028" max="2028" width="10.109375" style="1" customWidth="1"/>
    <col min="2029" max="2029" width="11.33203125" style="1" customWidth="1"/>
    <col min="2030" max="2030" width="6.6640625" style="1" customWidth="1"/>
    <col min="2031" max="2031" width="12" style="1" customWidth="1"/>
    <col min="2032" max="2032" width="12.33203125" style="1" customWidth="1"/>
    <col min="2033" max="2033" width="7.109375" style="1" customWidth="1"/>
    <col min="2034" max="2034" width="10.109375" style="1" customWidth="1"/>
    <col min="2035" max="2035" width="9.88671875" style="1" customWidth="1"/>
    <col min="2036" max="2036" width="7.6640625" style="1" customWidth="1"/>
    <col min="2037" max="2037" width="12.44140625" style="1" customWidth="1"/>
    <col min="2038" max="2038" width="12.6640625" style="1" customWidth="1"/>
    <col min="2039" max="2039" width="7" style="1" customWidth="1"/>
    <col min="2040" max="2040" width="10.6640625" style="1" customWidth="1"/>
    <col min="2041" max="2041" width="9.33203125" style="1" customWidth="1"/>
    <col min="2042" max="2042" width="6.33203125" style="1" customWidth="1"/>
    <col min="2043" max="2043" width="13.5546875" style="1" customWidth="1"/>
    <col min="2044" max="2044" width="10.88671875" style="1" customWidth="1"/>
    <col min="2045" max="2045" width="6.6640625" style="1" customWidth="1"/>
    <col min="2046" max="2046" width="14.44140625" style="1" customWidth="1"/>
    <col min="2047" max="2047" width="14.33203125" style="1" customWidth="1"/>
    <col min="2048" max="2048" width="9.6640625" style="1" customWidth="1"/>
    <col min="2049" max="2049" width="13.5546875" style="1" customWidth="1"/>
    <col min="2050" max="2263" width="9.109375" style="1"/>
    <col min="2264" max="2264" width="5" style="1" customWidth="1"/>
    <col min="2265" max="2265" width="33.109375" style="1" customWidth="1"/>
    <col min="2266" max="2266" width="10.6640625" style="1" customWidth="1"/>
    <col min="2267" max="2267" width="11.33203125" style="1" customWidth="1"/>
    <col min="2268" max="2268" width="6.109375" style="1" customWidth="1"/>
    <col min="2269" max="2269" width="12.6640625" style="1" customWidth="1"/>
    <col min="2270" max="2270" width="12.88671875" style="1" customWidth="1"/>
    <col min="2271" max="2271" width="6.109375" style="1" customWidth="1"/>
    <col min="2272" max="2272" width="11.109375" style="1" customWidth="1"/>
    <col min="2273" max="2273" width="10.33203125" style="1" customWidth="1"/>
    <col min="2274" max="2274" width="6.44140625" style="1" customWidth="1"/>
    <col min="2275" max="2275" width="12.6640625" style="1" customWidth="1"/>
    <col min="2276" max="2276" width="13.6640625" style="1" customWidth="1"/>
    <col min="2277" max="2277" width="6.44140625" style="1" customWidth="1"/>
    <col min="2278" max="2278" width="10.6640625" style="1" customWidth="1"/>
    <col min="2279" max="2279" width="10.33203125" style="1" customWidth="1"/>
    <col min="2280" max="2280" width="7.109375" style="1" customWidth="1"/>
    <col min="2281" max="2281" width="11.33203125" style="1" customWidth="1"/>
    <col min="2282" max="2282" width="12.44140625" style="1" customWidth="1"/>
    <col min="2283" max="2283" width="6" style="1" customWidth="1"/>
    <col min="2284" max="2284" width="10.109375" style="1" customWidth="1"/>
    <col min="2285" max="2285" width="11.33203125" style="1" customWidth="1"/>
    <col min="2286" max="2286" width="6.6640625" style="1" customWidth="1"/>
    <col min="2287" max="2287" width="12" style="1" customWidth="1"/>
    <col min="2288" max="2288" width="12.33203125" style="1" customWidth="1"/>
    <col min="2289" max="2289" width="7.109375" style="1" customWidth="1"/>
    <col min="2290" max="2290" width="10.109375" style="1" customWidth="1"/>
    <col min="2291" max="2291" width="9.88671875" style="1" customWidth="1"/>
    <col min="2292" max="2292" width="7.6640625" style="1" customWidth="1"/>
    <col min="2293" max="2293" width="12.44140625" style="1" customWidth="1"/>
    <col min="2294" max="2294" width="12.6640625" style="1" customWidth="1"/>
    <col min="2295" max="2295" width="7" style="1" customWidth="1"/>
    <col min="2296" max="2296" width="10.6640625" style="1" customWidth="1"/>
    <col min="2297" max="2297" width="9.33203125" style="1" customWidth="1"/>
    <col min="2298" max="2298" width="6.33203125" style="1" customWidth="1"/>
    <col min="2299" max="2299" width="13.5546875" style="1" customWidth="1"/>
    <col min="2300" max="2300" width="10.88671875" style="1" customWidth="1"/>
    <col min="2301" max="2301" width="6.6640625" style="1" customWidth="1"/>
    <col min="2302" max="2302" width="14.44140625" style="1" customWidth="1"/>
    <col min="2303" max="2303" width="14.33203125" style="1" customWidth="1"/>
    <col min="2304" max="2304" width="9.6640625" style="1" customWidth="1"/>
    <col min="2305" max="2305" width="13.5546875" style="1" customWidth="1"/>
    <col min="2306" max="2519" width="9.109375" style="1"/>
    <col min="2520" max="2520" width="5" style="1" customWidth="1"/>
    <col min="2521" max="2521" width="33.109375" style="1" customWidth="1"/>
    <col min="2522" max="2522" width="10.6640625" style="1" customWidth="1"/>
    <col min="2523" max="2523" width="11.33203125" style="1" customWidth="1"/>
    <col min="2524" max="2524" width="6.109375" style="1" customWidth="1"/>
    <col min="2525" max="2525" width="12.6640625" style="1" customWidth="1"/>
    <col min="2526" max="2526" width="12.88671875" style="1" customWidth="1"/>
    <col min="2527" max="2527" width="6.109375" style="1" customWidth="1"/>
    <col min="2528" max="2528" width="11.109375" style="1" customWidth="1"/>
    <col min="2529" max="2529" width="10.33203125" style="1" customWidth="1"/>
    <col min="2530" max="2530" width="6.44140625" style="1" customWidth="1"/>
    <col min="2531" max="2531" width="12.6640625" style="1" customWidth="1"/>
    <col min="2532" max="2532" width="13.6640625" style="1" customWidth="1"/>
    <col min="2533" max="2533" width="6.44140625" style="1" customWidth="1"/>
    <col min="2534" max="2534" width="10.6640625" style="1" customWidth="1"/>
    <col min="2535" max="2535" width="10.33203125" style="1" customWidth="1"/>
    <col min="2536" max="2536" width="7.109375" style="1" customWidth="1"/>
    <col min="2537" max="2537" width="11.33203125" style="1" customWidth="1"/>
    <col min="2538" max="2538" width="12.44140625" style="1" customWidth="1"/>
    <col min="2539" max="2539" width="6" style="1" customWidth="1"/>
    <col min="2540" max="2540" width="10.109375" style="1" customWidth="1"/>
    <col min="2541" max="2541" width="11.33203125" style="1" customWidth="1"/>
    <col min="2542" max="2542" width="6.6640625" style="1" customWidth="1"/>
    <col min="2543" max="2543" width="12" style="1" customWidth="1"/>
    <col min="2544" max="2544" width="12.33203125" style="1" customWidth="1"/>
    <col min="2545" max="2545" width="7.109375" style="1" customWidth="1"/>
    <col min="2546" max="2546" width="10.109375" style="1" customWidth="1"/>
    <col min="2547" max="2547" width="9.88671875" style="1" customWidth="1"/>
    <col min="2548" max="2548" width="7.6640625" style="1" customWidth="1"/>
    <col min="2549" max="2549" width="12.44140625" style="1" customWidth="1"/>
    <col min="2550" max="2550" width="12.6640625" style="1" customWidth="1"/>
    <col min="2551" max="2551" width="7" style="1" customWidth="1"/>
    <col min="2552" max="2552" width="10.6640625" style="1" customWidth="1"/>
    <col min="2553" max="2553" width="9.33203125" style="1" customWidth="1"/>
    <col min="2554" max="2554" width="6.33203125" style="1" customWidth="1"/>
    <col min="2555" max="2555" width="13.5546875" style="1" customWidth="1"/>
    <col min="2556" max="2556" width="10.88671875" style="1" customWidth="1"/>
    <col min="2557" max="2557" width="6.6640625" style="1" customWidth="1"/>
    <col min="2558" max="2558" width="14.44140625" style="1" customWidth="1"/>
    <col min="2559" max="2559" width="14.33203125" style="1" customWidth="1"/>
    <col min="2560" max="2560" width="9.6640625" style="1" customWidth="1"/>
    <col min="2561" max="2561" width="13.5546875" style="1" customWidth="1"/>
    <col min="2562" max="2775" width="9.109375" style="1"/>
    <col min="2776" max="2776" width="5" style="1" customWidth="1"/>
    <col min="2777" max="2777" width="33.109375" style="1" customWidth="1"/>
    <col min="2778" max="2778" width="10.6640625" style="1" customWidth="1"/>
    <col min="2779" max="2779" width="11.33203125" style="1" customWidth="1"/>
    <col min="2780" max="2780" width="6.109375" style="1" customWidth="1"/>
    <col min="2781" max="2781" width="12.6640625" style="1" customWidth="1"/>
    <col min="2782" max="2782" width="12.88671875" style="1" customWidth="1"/>
    <col min="2783" max="2783" width="6.109375" style="1" customWidth="1"/>
    <col min="2784" max="2784" width="11.109375" style="1" customWidth="1"/>
    <col min="2785" max="2785" width="10.33203125" style="1" customWidth="1"/>
    <col min="2786" max="2786" width="6.44140625" style="1" customWidth="1"/>
    <col min="2787" max="2787" width="12.6640625" style="1" customWidth="1"/>
    <col min="2788" max="2788" width="13.6640625" style="1" customWidth="1"/>
    <col min="2789" max="2789" width="6.44140625" style="1" customWidth="1"/>
    <col min="2790" max="2790" width="10.6640625" style="1" customWidth="1"/>
    <col min="2791" max="2791" width="10.33203125" style="1" customWidth="1"/>
    <col min="2792" max="2792" width="7.109375" style="1" customWidth="1"/>
    <col min="2793" max="2793" width="11.33203125" style="1" customWidth="1"/>
    <col min="2794" max="2794" width="12.44140625" style="1" customWidth="1"/>
    <col min="2795" max="2795" width="6" style="1" customWidth="1"/>
    <col min="2796" max="2796" width="10.109375" style="1" customWidth="1"/>
    <col min="2797" max="2797" width="11.33203125" style="1" customWidth="1"/>
    <col min="2798" max="2798" width="6.6640625" style="1" customWidth="1"/>
    <col min="2799" max="2799" width="12" style="1" customWidth="1"/>
    <col min="2800" max="2800" width="12.33203125" style="1" customWidth="1"/>
    <col min="2801" max="2801" width="7.109375" style="1" customWidth="1"/>
    <col min="2802" max="2802" width="10.109375" style="1" customWidth="1"/>
    <col min="2803" max="2803" width="9.88671875" style="1" customWidth="1"/>
    <col min="2804" max="2804" width="7.6640625" style="1" customWidth="1"/>
    <col min="2805" max="2805" width="12.44140625" style="1" customWidth="1"/>
    <col min="2806" max="2806" width="12.6640625" style="1" customWidth="1"/>
    <col min="2807" max="2807" width="7" style="1" customWidth="1"/>
    <col min="2808" max="2808" width="10.6640625" style="1" customWidth="1"/>
    <col min="2809" max="2809" width="9.33203125" style="1" customWidth="1"/>
    <col min="2810" max="2810" width="6.33203125" style="1" customWidth="1"/>
    <col min="2811" max="2811" width="13.5546875" style="1" customWidth="1"/>
    <col min="2812" max="2812" width="10.88671875" style="1" customWidth="1"/>
    <col min="2813" max="2813" width="6.6640625" style="1" customWidth="1"/>
    <col min="2814" max="2814" width="14.44140625" style="1" customWidth="1"/>
    <col min="2815" max="2815" width="14.33203125" style="1" customWidth="1"/>
    <col min="2816" max="2816" width="9.6640625" style="1" customWidth="1"/>
    <col min="2817" max="2817" width="13.5546875" style="1" customWidth="1"/>
    <col min="2818" max="3031" width="9.109375" style="1"/>
    <col min="3032" max="3032" width="5" style="1" customWidth="1"/>
    <col min="3033" max="3033" width="33.109375" style="1" customWidth="1"/>
    <col min="3034" max="3034" width="10.6640625" style="1" customWidth="1"/>
    <col min="3035" max="3035" width="11.33203125" style="1" customWidth="1"/>
    <col min="3036" max="3036" width="6.109375" style="1" customWidth="1"/>
    <col min="3037" max="3037" width="12.6640625" style="1" customWidth="1"/>
    <col min="3038" max="3038" width="12.88671875" style="1" customWidth="1"/>
    <col min="3039" max="3039" width="6.109375" style="1" customWidth="1"/>
    <col min="3040" max="3040" width="11.109375" style="1" customWidth="1"/>
    <col min="3041" max="3041" width="10.33203125" style="1" customWidth="1"/>
    <col min="3042" max="3042" width="6.44140625" style="1" customWidth="1"/>
    <col min="3043" max="3043" width="12.6640625" style="1" customWidth="1"/>
    <col min="3044" max="3044" width="13.6640625" style="1" customWidth="1"/>
    <col min="3045" max="3045" width="6.44140625" style="1" customWidth="1"/>
    <col min="3046" max="3046" width="10.6640625" style="1" customWidth="1"/>
    <col min="3047" max="3047" width="10.33203125" style="1" customWidth="1"/>
    <col min="3048" max="3048" width="7.109375" style="1" customWidth="1"/>
    <col min="3049" max="3049" width="11.33203125" style="1" customWidth="1"/>
    <col min="3050" max="3050" width="12.44140625" style="1" customWidth="1"/>
    <col min="3051" max="3051" width="6" style="1" customWidth="1"/>
    <col min="3052" max="3052" width="10.109375" style="1" customWidth="1"/>
    <col min="3053" max="3053" width="11.33203125" style="1" customWidth="1"/>
    <col min="3054" max="3054" width="6.6640625" style="1" customWidth="1"/>
    <col min="3055" max="3055" width="12" style="1" customWidth="1"/>
    <col min="3056" max="3056" width="12.33203125" style="1" customWidth="1"/>
    <col min="3057" max="3057" width="7.109375" style="1" customWidth="1"/>
    <col min="3058" max="3058" width="10.109375" style="1" customWidth="1"/>
    <col min="3059" max="3059" width="9.88671875" style="1" customWidth="1"/>
    <col min="3060" max="3060" width="7.6640625" style="1" customWidth="1"/>
    <col min="3061" max="3061" width="12.44140625" style="1" customWidth="1"/>
    <col min="3062" max="3062" width="12.6640625" style="1" customWidth="1"/>
    <col min="3063" max="3063" width="7" style="1" customWidth="1"/>
    <col min="3064" max="3064" width="10.6640625" style="1" customWidth="1"/>
    <col min="3065" max="3065" width="9.33203125" style="1" customWidth="1"/>
    <col min="3066" max="3066" width="6.33203125" style="1" customWidth="1"/>
    <col min="3067" max="3067" width="13.5546875" style="1" customWidth="1"/>
    <col min="3068" max="3068" width="10.88671875" style="1" customWidth="1"/>
    <col min="3069" max="3069" width="6.6640625" style="1" customWidth="1"/>
    <col min="3070" max="3070" width="14.44140625" style="1" customWidth="1"/>
    <col min="3071" max="3071" width="14.33203125" style="1" customWidth="1"/>
    <col min="3072" max="3072" width="9.6640625" style="1" customWidth="1"/>
    <col min="3073" max="3073" width="13.5546875" style="1" customWidth="1"/>
    <col min="3074" max="3287" width="9.109375" style="1"/>
    <col min="3288" max="3288" width="5" style="1" customWidth="1"/>
    <col min="3289" max="3289" width="33.109375" style="1" customWidth="1"/>
    <col min="3290" max="3290" width="10.6640625" style="1" customWidth="1"/>
    <col min="3291" max="3291" width="11.33203125" style="1" customWidth="1"/>
    <col min="3292" max="3292" width="6.109375" style="1" customWidth="1"/>
    <col min="3293" max="3293" width="12.6640625" style="1" customWidth="1"/>
    <col min="3294" max="3294" width="12.88671875" style="1" customWidth="1"/>
    <col min="3295" max="3295" width="6.109375" style="1" customWidth="1"/>
    <col min="3296" max="3296" width="11.109375" style="1" customWidth="1"/>
    <col min="3297" max="3297" width="10.33203125" style="1" customWidth="1"/>
    <col min="3298" max="3298" width="6.44140625" style="1" customWidth="1"/>
    <col min="3299" max="3299" width="12.6640625" style="1" customWidth="1"/>
    <col min="3300" max="3300" width="13.6640625" style="1" customWidth="1"/>
    <col min="3301" max="3301" width="6.44140625" style="1" customWidth="1"/>
    <col min="3302" max="3302" width="10.6640625" style="1" customWidth="1"/>
    <col min="3303" max="3303" width="10.33203125" style="1" customWidth="1"/>
    <col min="3304" max="3304" width="7.109375" style="1" customWidth="1"/>
    <col min="3305" max="3305" width="11.33203125" style="1" customWidth="1"/>
    <col min="3306" max="3306" width="12.44140625" style="1" customWidth="1"/>
    <col min="3307" max="3307" width="6" style="1" customWidth="1"/>
    <col min="3308" max="3308" width="10.109375" style="1" customWidth="1"/>
    <col min="3309" max="3309" width="11.33203125" style="1" customWidth="1"/>
    <col min="3310" max="3310" width="6.6640625" style="1" customWidth="1"/>
    <col min="3311" max="3311" width="12" style="1" customWidth="1"/>
    <col min="3312" max="3312" width="12.33203125" style="1" customWidth="1"/>
    <col min="3313" max="3313" width="7.109375" style="1" customWidth="1"/>
    <col min="3314" max="3314" width="10.109375" style="1" customWidth="1"/>
    <col min="3315" max="3315" width="9.88671875" style="1" customWidth="1"/>
    <col min="3316" max="3316" width="7.6640625" style="1" customWidth="1"/>
    <col min="3317" max="3317" width="12.44140625" style="1" customWidth="1"/>
    <col min="3318" max="3318" width="12.6640625" style="1" customWidth="1"/>
    <col min="3319" max="3319" width="7" style="1" customWidth="1"/>
    <col min="3320" max="3320" width="10.6640625" style="1" customWidth="1"/>
    <col min="3321" max="3321" width="9.33203125" style="1" customWidth="1"/>
    <col min="3322" max="3322" width="6.33203125" style="1" customWidth="1"/>
    <col min="3323" max="3323" width="13.5546875" style="1" customWidth="1"/>
    <col min="3324" max="3324" width="10.88671875" style="1" customWidth="1"/>
    <col min="3325" max="3325" width="6.6640625" style="1" customWidth="1"/>
    <col min="3326" max="3326" width="14.44140625" style="1" customWidth="1"/>
    <col min="3327" max="3327" width="14.33203125" style="1" customWidth="1"/>
    <col min="3328" max="3328" width="9.6640625" style="1" customWidth="1"/>
    <col min="3329" max="3329" width="13.5546875" style="1" customWidth="1"/>
    <col min="3330" max="3543" width="9.109375" style="1"/>
    <col min="3544" max="3544" width="5" style="1" customWidth="1"/>
    <col min="3545" max="3545" width="33.109375" style="1" customWidth="1"/>
    <col min="3546" max="3546" width="10.6640625" style="1" customWidth="1"/>
    <col min="3547" max="3547" width="11.33203125" style="1" customWidth="1"/>
    <col min="3548" max="3548" width="6.109375" style="1" customWidth="1"/>
    <col min="3549" max="3549" width="12.6640625" style="1" customWidth="1"/>
    <col min="3550" max="3550" width="12.88671875" style="1" customWidth="1"/>
    <col min="3551" max="3551" width="6.109375" style="1" customWidth="1"/>
    <col min="3552" max="3552" width="11.109375" style="1" customWidth="1"/>
    <col min="3553" max="3553" width="10.33203125" style="1" customWidth="1"/>
    <col min="3554" max="3554" width="6.44140625" style="1" customWidth="1"/>
    <col min="3555" max="3555" width="12.6640625" style="1" customWidth="1"/>
    <col min="3556" max="3556" width="13.6640625" style="1" customWidth="1"/>
    <col min="3557" max="3557" width="6.44140625" style="1" customWidth="1"/>
    <col min="3558" max="3558" width="10.6640625" style="1" customWidth="1"/>
    <col min="3559" max="3559" width="10.33203125" style="1" customWidth="1"/>
    <col min="3560" max="3560" width="7.109375" style="1" customWidth="1"/>
    <col min="3561" max="3561" width="11.33203125" style="1" customWidth="1"/>
    <col min="3562" max="3562" width="12.44140625" style="1" customWidth="1"/>
    <col min="3563" max="3563" width="6" style="1" customWidth="1"/>
    <col min="3564" max="3564" width="10.109375" style="1" customWidth="1"/>
    <col min="3565" max="3565" width="11.33203125" style="1" customWidth="1"/>
    <col min="3566" max="3566" width="6.6640625" style="1" customWidth="1"/>
    <col min="3567" max="3567" width="12" style="1" customWidth="1"/>
    <col min="3568" max="3568" width="12.33203125" style="1" customWidth="1"/>
    <col min="3569" max="3569" width="7.109375" style="1" customWidth="1"/>
    <col min="3570" max="3570" width="10.109375" style="1" customWidth="1"/>
    <col min="3571" max="3571" width="9.88671875" style="1" customWidth="1"/>
    <col min="3572" max="3572" width="7.6640625" style="1" customWidth="1"/>
    <col min="3573" max="3573" width="12.44140625" style="1" customWidth="1"/>
    <col min="3574" max="3574" width="12.6640625" style="1" customWidth="1"/>
    <col min="3575" max="3575" width="7" style="1" customWidth="1"/>
    <col min="3576" max="3576" width="10.6640625" style="1" customWidth="1"/>
    <col min="3577" max="3577" width="9.33203125" style="1" customWidth="1"/>
    <col min="3578" max="3578" width="6.33203125" style="1" customWidth="1"/>
    <col min="3579" max="3579" width="13.5546875" style="1" customWidth="1"/>
    <col min="3580" max="3580" width="10.88671875" style="1" customWidth="1"/>
    <col min="3581" max="3581" width="6.6640625" style="1" customWidth="1"/>
    <col min="3582" max="3582" width="14.44140625" style="1" customWidth="1"/>
    <col min="3583" max="3583" width="14.33203125" style="1" customWidth="1"/>
    <col min="3584" max="3584" width="9.6640625" style="1" customWidth="1"/>
    <col min="3585" max="3585" width="13.5546875" style="1" customWidth="1"/>
    <col min="3586" max="3799" width="9.109375" style="1"/>
    <col min="3800" max="3800" width="5" style="1" customWidth="1"/>
    <col min="3801" max="3801" width="33.109375" style="1" customWidth="1"/>
    <col min="3802" max="3802" width="10.6640625" style="1" customWidth="1"/>
    <col min="3803" max="3803" width="11.33203125" style="1" customWidth="1"/>
    <col min="3804" max="3804" width="6.109375" style="1" customWidth="1"/>
    <col min="3805" max="3805" width="12.6640625" style="1" customWidth="1"/>
    <col min="3806" max="3806" width="12.88671875" style="1" customWidth="1"/>
    <col min="3807" max="3807" width="6.109375" style="1" customWidth="1"/>
    <col min="3808" max="3808" width="11.109375" style="1" customWidth="1"/>
    <col min="3809" max="3809" width="10.33203125" style="1" customWidth="1"/>
    <col min="3810" max="3810" width="6.44140625" style="1" customWidth="1"/>
    <col min="3811" max="3811" width="12.6640625" style="1" customWidth="1"/>
    <col min="3812" max="3812" width="13.6640625" style="1" customWidth="1"/>
    <col min="3813" max="3813" width="6.44140625" style="1" customWidth="1"/>
    <col min="3814" max="3814" width="10.6640625" style="1" customWidth="1"/>
    <col min="3815" max="3815" width="10.33203125" style="1" customWidth="1"/>
    <col min="3816" max="3816" width="7.109375" style="1" customWidth="1"/>
    <col min="3817" max="3817" width="11.33203125" style="1" customWidth="1"/>
    <col min="3818" max="3818" width="12.44140625" style="1" customWidth="1"/>
    <col min="3819" max="3819" width="6" style="1" customWidth="1"/>
    <col min="3820" max="3820" width="10.109375" style="1" customWidth="1"/>
    <col min="3821" max="3821" width="11.33203125" style="1" customWidth="1"/>
    <col min="3822" max="3822" width="6.6640625" style="1" customWidth="1"/>
    <col min="3823" max="3823" width="12" style="1" customWidth="1"/>
    <col min="3824" max="3824" width="12.33203125" style="1" customWidth="1"/>
    <col min="3825" max="3825" width="7.109375" style="1" customWidth="1"/>
    <col min="3826" max="3826" width="10.109375" style="1" customWidth="1"/>
    <col min="3827" max="3827" width="9.88671875" style="1" customWidth="1"/>
    <col min="3828" max="3828" width="7.6640625" style="1" customWidth="1"/>
    <col min="3829" max="3829" width="12.44140625" style="1" customWidth="1"/>
    <col min="3830" max="3830" width="12.6640625" style="1" customWidth="1"/>
    <col min="3831" max="3831" width="7" style="1" customWidth="1"/>
    <col min="3832" max="3832" width="10.6640625" style="1" customWidth="1"/>
    <col min="3833" max="3833" width="9.33203125" style="1" customWidth="1"/>
    <col min="3834" max="3834" width="6.33203125" style="1" customWidth="1"/>
    <col min="3835" max="3835" width="13.5546875" style="1" customWidth="1"/>
    <col min="3836" max="3836" width="10.88671875" style="1" customWidth="1"/>
    <col min="3837" max="3837" width="6.6640625" style="1" customWidth="1"/>
    <col min="3838" max="3838" width="14.44140625" style="1" customWidth="1"/>
    <col min="3839" max="3839" width="14.33203125" style="1" customWidth="1"/>
    <col min="3840" max="3840" width="9.6640625" style="1" customWidth="1"/>
    <col min="3841" max="3841" width="13.5546875" style="1" customWidth="1"/>
    <col min="3842" max="4055" width="9.109375" style="1"/>
    <col min="4056" max="4056" width="5" style="1" customWidth="1"/>
    <col min="4057" max="4057" width="33.109375" style="1" customWidth="1"/>
    <col min="4058" max="4058" width="10.6640625" style="1" customWidth="1"/>
    <col min="4059" max="4059" width="11.33203125" style="1" customWidth="1"/>
    <col min="4060" max="4060" width="6.109375" style="1" customWidth="1"/>
    <col min="4061" max="4061" width="12.6640625" style="1" customWidth="1"/>
    <col min="4062" max="4062" width="12.88671875" style="1" customWidth="1"/>
    <col min="4063" max="4063" width="6.109375" style="1" customWidth="1"/>
    <col min="4064" max="4064" width="11.109375" style="1" customWidth="1"/>
    <col min="4065" max="4065" width="10.33203125" style="1" customWidth="1"/>
    <col min="4066" max="4066" width="6.44140625" style="1" customWidth="1"/>
    <col min="4067" max="4067" width="12.6640625" style="1" customWidth="1"/>
    <col min="4068" max="4068" width="13.6640625" style="1" customWidth="1"/>
    <col min="4069" max="4069" width="6.44140625" style="1" customWidth="1"/>
    <col min="4070" max="4070" width="10.6640625" style="1" customWidth="1"/>
    <col min="4071" max="4071" width="10.33203125" style="1" customWidth="1"/>
    <col min="4072" max="4072" width="7.109375" style="1" customWidth="1"/>
    <col min="4073" max="4073" width="11.33203125" style="1" customWidth="1"/>
    <col min="4074" max="4074" width="12.44140625" style="1" customWidth="1"/>
    <col min="4075" max="4075" width="6" style="1" customWidth="1"/>
    <col min="4076" max="4076" width="10.109375" style="1" customWidth="1"/>
    <col min="4077" max="4077" width="11.33203125" style="1" customWidth="1"/>
    <col min="4078" max="4078" width="6.6640625" style="1" customWidth="1"/>
    <col min="4079" max="4079" width="12" style="1" customWidth="1"/>
    <col min="4080" max="4080" width="12.33203125" style="1" customWidth="1"/>
    <col min="4081" max="4081" width="7.109375" style="1" customWidth="1"/>
    <col min="4082" max="4082" width="10.109375" style="1" customWidth="1"/>
    <col min="4083" max="4083" width="9.88671875" style="1" customWidth="1"/>
    <col min="4084" max="4084" width="7.6640625" style="1" customWidth="1"/>
    <col min="4085" max="4085" width="12.44140625" style="1" customWidth="1"/>
    <col min="4086" max="4086" width="12.6640625" style="1" customWidth="1"/>
    <col min="4087" max="4087" width="7" style="1" customWidth="1"/>
    <col min="4088" max="4088" width="10.6640625" style="1" customWidth="1"/>
    <col min="4089" max="4089" width="9.33203125" style="1" customWidth="1"/>
    <col min="4090" max="4090" width="6.33203125" style="1" customWidth="1"/>
    <col min="4091" max="4091" width="13.5546875" style="1" customWidth="1"/>
    <col min="4092" max="4092" width="10.88671875" style="1" customWidth="1"/>
    <col min="4093" max="4093" width="6.6640625" style="1" customWidth="1"/>
    <col min="4094" max="4094" width="14.44140625" style="1" customWidth="1"/>
    <col min="4095" max="4095" width="14.33203125" style="1" customWidth="1"/>
    <col min="4096" max="4096" width="9.6640625" style="1" customWidth="1"/>
    <col min="4097" max="4097" width="13.5546875" style="1" customWidth="1"/>
    <col min="4098" max="4311" width="9.109375" style="1"/>
    <col min="4312" max="4312" width="5" style="1" customWidth="1"/>
    <col min="4313" max="4313" width="33.109375" style="1" customWidth="1"/>
    <col min="4314" max="4314" width="10.6640625" style="1" customWidth="1"/>
    <col min="4315" max="4315" width="11.33203125" style="1" customWidth="1"/>
    <col min="4316" max="4316" width="6.109375" style="1" customWidth="1"/>
    <col min="4317" max="4317" width="12.6640625" style="1" customWidth="1"/>
    <col min="4318" max="4318" width="12.88671875" style="1" customWidth="1"/>
    <col min="4319" max="4319" width="6.109375" style="1" customWidth="1"/>
    <col min="4320" max="4320" width="11.109375" style="1" customWidth="1"/>
    <col min="4321" max="4321" width="10.33203125" style="1" customWidth="1"/>
    <col min="4322" max="4322" width="6.44140625" style="1" customWidth="1"/>
    <col min="4323" max="4323" width="12.6640625" style="1" customWidth="1"/>
    <col min="4324" max="4324" width="13.6640625" style="1" customWidth="1"/>
    <col min="4325" max="4325" width="6.44140625" style="1" customWidth="1"/>
    <col min="4326" max="4326" width="10.6640625" style="1" customWidth="1"/>
    <col min="4327" max="4327" width="10.33203125" style="1" customWidth="1"/>
    <col min="4328" max="4328" width="7.109375" style="1" customWidth="1"/>
    <col min="4329" max="4329" width="11.33203125" style="1" customWidth="1"/>
    <col min="4330" max="4330" width="12.44140625" style="1" customWidth="1"/>
    <col min="4331" max="4331" width="6" style="1" customWidth="1"/>
    <col min="4332" max="4332" width="10.109375" style="1" customWidth="1"/>
    <col min="4333" max="4333" width="11.33203125" style="1" customWidth="1"/>
    <col min="4334" max="4334" width="6.6640625" style="1" customWidth="1"/>
    <col min="4335" max="4335" width="12" style="1" customWidth="1"/>
    <col min="4336" max="4336" width="12.33203125" style="1" customWidth="1"/>
    <col min="4337" max="4337" width="7.109375" style="1" customWidth="1"/>
    <col min="4338" max="4338" width="10.109375" style="1" customWidth="1"/>
    <col min="4339" max="4339" width="9.88671875" style="1" customWidth="1"/>
    <col min="4340" max="4340" width="7.6640625" style="1" customWidth="1"/>
    <col min="4341" max="4341" width="12.44140625" style="1" customWidth="1"/>
    <col min="4342" max="4342" width="12.6640625" style="1" customWidth="1"/>
    <col min="4343" max="4343" width="7" style="1" customWidth="1"/>
    <col min="4344" max="4344" width="10.6640625" style="1" customWidth="1"/>
    <col min="4345" max="4345" width="9.33203125" style="1" customWidth="1"/>
    <col min="4346" max="4346" width="6.33203125" style="1" customWidth="1"/>
    <col min="4347" max="4347" width="13.5546875" style="1" customWidth="1"/>
    <col min="4348" max="4348" width="10.88671875" style="1" customWidth="1"/>
    <col min="4349" max="4349" width="6.6640625" style="1" customWidth="1"/>
    <col min="4350" max="4350" width="14.44140625" style="1" customWidth="1"/>
    <col min="4351" max="4351" width="14.33203125" style="1" customWidth="1"/>
    <col min="4352" max="4352" width="9.6640625" style="1" customWidth="1"/>
    <col min="4353" max="4353" width="13.5546875" style="1" customWidth="1"/>
    <col min="4354" max="4567" width="9.109375" style="1"/>
    <col min="4568" max="4568" width="5" style="1" customWidth="1"/>
    <col min="4569" max="4569" width="33.109375" style="1" customWidth="1"/>
    <col min="4570" max="4570" width="10.6640625" style="1" customWidth="1"/>
    <col min="4571" max="4571" width="11.33203125" style="1" customWidth="1"/>
    <col min="4572" max="4572" width="6.109375" style="1" customWidth="1"/>
    <col min="4573" max="4573" width="12.6640625" style="1" customWidth="1"/>
    <col min="4574" max="4574" width="12.88671875" style="1" customWidth="1"/>
    <col min="4575" max="4575" width="6.109375" style="1" customWidth="1"/>
    <col min="4576" max="4576" width="11.109375" style="1" customWidth="1"/>
    <col min="4577" max="4577" width="10.33203125" style="1" customWidth="1"/>
    <col min="4578" max="4578" width="6.44140625" style="1" customWidth="1"/>
    <col min="4579" max="4579" width="12.6640625" style="1" customWidth="1"/>
    <col min="4580" max="4580" width="13.6640625" style="1" customWidth="1"/>
    <col min="4581" max="4581" width="6.44140625" style="1" customWidth="1"/>
    <col min="4582" max="4582" width="10.6640625" style="1" customWidth="1"/>
    <col min="4583" max="4583" width="10.33203125" style="1" customWidth="1"/>
    <col min="4584" max="4584" width="7.109375" style="1" customWidth="1"/>
    <col min="4585" max="4585" width="11.33203125" style="1" customWidth="1"/>
    <col min="4586" max="4586" width="12.44140625" style="1" customWidth="1"/>
    <col min="4587" max="4587" width="6" style="1" customWidth="1"/>
    <col min="4588" max="4588" width="10.109375" style="1" customWidth="1"/>
    <col min="4589" max="4589" width="11.33203125" style="1" customWidth="1"/>
    <col min="4590" max="4590" width="6.6640625" style="1" customWidth="1"/>
    <col min="4591" max="4591" width="12" style="1" customWidth="1"/>
    <col min="4592" max="4592" width="12.33203125" style="1" customWidth="1"/>
    <col min="4593" max="4593" width="7.109375" style="1" customWidth="1"/>
    <col min="4594" max="4594" width="10.109375" style="1" customWidth="1"/>
    <col min="4595" max="4595" width="9.88671875" style="1" customWidth="1"/>
    <col min="4596" max="4596" width="7.6640625" style="1" customWidth="1"/>
    <col min="4597" max="4597" width="12.44140625" style="1" customWidth="1"/>
    <col min="4598" max="4598" width="12.6640625" style="1" customWidth="1"/>
    <col min="4599" max="4599" width="7" style="1" customWidth="1"/>
    <col min="4600" max="4600" width="10.6640625" style="1" customWidth="1"/>
    <col min="4601" max="4601" width="9.33203125" style="1" customWidth="1"/>
    <col min="4602" max="4602" width="6.33203125" style="1" customWidth="1"/>
    <col min="4603" max="4603" width="13.5546875" style="1" customWidth="1"/>
    <col min="4604" max="4604" width="10.88671875" style="1" customWidth="1"/>
    <col min="4605" max="4605" width="6.6640625" style="1" customWidth="1"/>
    <col min="4606" max="4606" width="14.44140625" style="1" customWidth="1"/>
    <col min="4607" max="4607" width="14.33203125" style="1" customWidth="1"/>
    <col min="4608" max="4608" width="9.6640625" style="1" customWidth="1"/>
    <col min="4609" max="4609" width="13.5546875" style="1" customWidth="1"/>
    <col min="4610" max="4823" width="9.109375" style="1"/>
    <col min="4824" max="4824" width="5" style="1" customWidth="1"/>
    <col min="4825" max="4825" width="33.109375" style="1" customWidth="1"/>
    <col min="4826" max="4826" width="10.6640625" style="1" customWidth="1"/>
    <col min="4827" max="4827" width="11.33203125" style="1" customWidth="1"/>
    <col min="4828" max="4828" width="6.109375" style="1" customWidth="1"/>
    <col min="4829" max="4829" width="12.6640625" style="1" customWidth="1"/>
    <col min="4830" max="4830" width="12.88671875" style="1" customWidth="1"/>
    <col min="4831" max="4831" width="6.109375" style="1" customWidth="1"/>
    <col min="4832" max="4832" width="11.109375" style="1" customWidth="1"/>
    <col min="4833" max="4833" width="10.33203125" style="1" customWidth="1"/>
    <col min="4834" max="4834" width="6.44140625" style="1" customWidth="1"/>
    <col min="4835" max="4835" width="12.6640625" style="1" customWidth="1"/>
    <col min="4836" max="4836" width="13.6640625" style="1" customWidth="1"/>
    <col min="4837" max="4837" width="6.44140625" style="1" customWidth="1"/>
    <col min="4838" max="4838" width="10.6640625" style="1" customWidth="1"/>
    <col min="4839" max="4839" width="10.33203125" style="1" customWidth="1"/>
    <col min="4840" max="4840" width="7.109375" style="1" customWidth="1"/>
    <col min="4841" max="4841" width="11.33203125" style="1" customWidth="1"/>
    <col min="4842" max="4842" width="12.44140625" style="1" customWidth="1"/>
    <col min="4843" max="4843" width="6" style="1" customWidth="1"/>
    <col min="4844" max="4844" width="10.109375" style="1" customWidth="1"/>
    <col min="4845" max="4845" width="11.33203125" style="1" customWidth="1"/>
    <col min="4846" max="4846" width="6.6640625" style="1" customWidth="1"/>
    <col min="4847" max="4847" width="12" style="1" customWidth="1"/>
    <col min="4848" max="4848" width="12.33203125" style="1" customWidth="1"/>
    <col min="4849" max="4849" width="7.109375" style="1" customWidth="1"/>
    <col min="4850" max="4850" width="10.109375" style="1" customWidth="1"/>
    <col min="4851" max="4851" width="9.88671875" style="1" customWidth="1"/>
    <col min="4852" max="4852" width="7.6640625" style="1" customWidth="1"/>
    <col min="4853" max="4853" width="12.44140625" style="1" customWidth="1"/>
    <col min="4854" max="4854" width="12.6640625" style="1" customWidth="1"/>
    <col min="4855" max="4855" width="7" style="1" customWidth="1"/>
    <col min="4856" max="4856" width="10.6640625" style="1" customWidth="1"/>
    <col min="4857" max="4857" width="9.33203125" style="1" customWidth="1"/>
    <col min="4858" max="4858" width="6.33203125" style="1" customWidth="1"/>
    <col min="4859" max="4859" width="13.5546875" style="1" customWidth="1"/>
    <col min="4860" max="4860" width="10.88671875" style="1" customWidth="1"/>
    <col min="4861" max="4861" width="6.6640625" style="1" customWidth="1"/>
    <col min="4862" max="4862" width="14.44140625" style="1" customWidth="1"/>
    <col min="4863" max="4863" width="14.33203125" style="1" customWidth="1"/>
    <col min="4864" max="4864" width="9.6640625" style="1" customWidth="1"/>
    <col min="4865" max="4865" width="13.5546875" style="1" customWidth="1"/>
    <col min="4866" max="5079" width="9.109375" style="1"/>
    <col min="5080" max="5080" width="5" style="1" customWidth="1"/>
    <col min="5081" max="5081" width="33.109375" style="1" customWidth="1"/>
    <col min="5082" max="5082" width="10.6640625" style="1" customWidth="1"/>
    <col min="5083" max="5083" width="11.33203125" style="1" customWidth="1"/>
    <col min="5084" max="5084" width="6.109375" style="1" customWidth="1"/>
    <col min="5085" max="5085" width="12.6640625" style="1" customWidth="1"/>
    <col min="5086" max="5086" width="12.88671875" style="1" customWidth="1"/>
    <col min="5087" max="5087" width="6.109375" style="1" customWidth="1"/>
    <col min="5088" max="5088" width="11.109375" style="1" customWidth="1"/>
    <col min="5089" max="5089" width="10.33203125" style="1" customWidth="1"/>
    <col min="5090" max="5090" width="6.44140625" style="1" customWidth="1"/>
    <col min="5091" max="5091" width="12.6640625" style="1" customWidth="1"/>
    <col min="5092" max="5092" width="13.6640625" style="1" customWidth="1"/>
    <col min="5093" max="5093" width="6.44140625" style="1" customWidth="1"/>
    <col min="5094" max="5094" width="10.6640625" style="1" customWidth="1"/>
    <col min="5095" max="5095" width="10.33203125" style="1" customWidth="1"/>
    <col min="5096" max="5096" width="7.109375" style="1" customWidth="1"/>
    <col min="5097" max="5097" width="11.33203125" style="1" customWidth="1"/>
    <col min="5098" max="5098" width="12.44140625" style="1" customWidth="1"/>
    <col min="5099" max="5099" width="6" style="1" customWidth="1"/>
    <col min="5100" max="5100" width="10.109375" style="1" customWidth="1"/>
    <col min="5101" max="5101" width="11.33203125" style="1" customWidth="1"/>
    <col min="5102" max="5102" width="6.6640625" style="1" customWidth="1"/>
    <col min="5103" max="5103" width="12" style="1" customWidth="1"/>
    <col min="5104" max="5104" width="12.33203125" style="1" customWidth="1"/>
    <col min="5105" max="5105" width="7.109375" style="1" customWidth="1"/>
    <col min="5106" max="5106" width="10.109375" style="1" customWidth="1"/>
    <col min="5107" max="5107" width="9.88671875" style="1" customWidth="1"/>
    <col min="5108" max="5108" width="7.6640625" style="1" customWidth="1"/>
    <col min="5109" max="5109" width="12.44140625" style="1" customWidth="1"/>
    <col min="5110" max="5110" width="12.6640625" style="1" customWidth="1"/>
    <col min="5111" max="5111" width="7" style="1" customWidth="1"/>
    <col min="5112" max="5112" width="10.6640625" style="1" customWidth="1"/>
    <col min="5113" max="5113" width="9.33203125" style="1" customWidth="1"/>
    <col min="5114" max="5114" width="6.33203125" style="1" customWidth="1"/>
    <col min="5115" max="5115" width="13.5546875" style="1" customWidth="1"/>
    <col min="5116" max="5116" width="10.88671875" style="1" customWidth="1"/>
    <col min="5117" max="5117" width="6.6640625" style="1" customWidth="1"/>
    <col min="5118" max="5118" width="14.44140625" style="1" customWidth="1"/>
    <col min="5119" max="5119" width="14.33203125" style="1" customWidth="1"/>
    <col min="5120" max="5120" width="9.6640625" style="1" customWidth="1"/>
    <col min="5121" max="5121" width="13.5546875" style="1" customWidth="1"/>
    <col min="5122" max="5335" width="9.109375" style="1"/>
    <col min="5336" max="5336" width="5" style="1" customWidth="1"/>
    <col min="5337" max="5337" width="33.109375" style="1" customWidth="1"/>
    <col min="5338" max="5338" width="10.6640625" style="1" customWidth="1"/>
    <col min="5339" max="5339" width="11.33203125" style="1" customWidth="1"/>
    <col min="5340" max="5340" width="6.109375" style="1" customWidth="1"/>
    <col min="5341" max="5341" width="12.6640625" style="1" customWidth="1"/>
    <col min="5342" max="5342" width="12.88671875" style="1" customWidth="1"/>
    <col min="5343" max="5343" width="6.109375" style="1" customWidth="1"/>
    <col min="5344" max="5344" width="11.109375" style="1" customWidth="1"/>
    <col min="5345" max="5345" width="10.33203125" style="1" customWidth="1"/>
    <col min="5346" max="5346" width="6.44140625" style="1" customWidth="1"/>
    <col min="5347" max="5347" width="12.6640625" style="1" customWidth="1"/>
    <col min="5348" max="5348" width="13.6640625" style="1" customWidth="1"/>
    <col min="5349" max="5349" width="6.44140625" style="1" customWidth="1"/>
    <col min="5350" max="5350" width="10.6640625" style="1" customWidth="1"/>
    <col min="5351" max="5351" width="10.33203125" style="1" customWidth="1"/>
    <col min="5352" max="5352" width="7.109375" style="1" customWidth="1"/>
    <col min="5353" max="5353" width="11.33203125" style="1" customWidth="1"/>
    <col min="5354" max="5354" width="12.44140625" style="1" customWidth="1"/>
    <col min="5355" max="5355" width="6" style="1" customWidth="1"/>
    <col min="5356" max="5356" width="10.109375" style="1" customWidth="1"/>
    <col min="5357" max="5357" width="11.33203125" style="1" customWidth="1"/>
    <col min="5358" max="5358" width="6.6640625" style="1" customWidth="1"/>
    <col min="5359" max="5359" width="12" style="1" customWidth="1"/>
    <col min="5360" max="5360" width="12.33203125" style="1" customWidth="1"/>
    <col min="5361" max="5361" width="7.109375" style="1" customWidth="1"/>
    <col min="5362" max="5362" width="10.109375" style="1" customWidth="1"/>
    <col min="5363" max="5363" width="9.88671875" style="1" customWidth="1"/>
    <col min="5364" max="5364" width="7.6640625" style="1" customWidth="1"/>
    <col min="5365" max="5365" width="12.44140625" style="1" customWidth="1"/>
    <col min="5366" max="5366" width="12.6640625" style="1" customWidth="1"/>
    <col min="5367" max="5367" width="7" style="1" customWidth="1"/>
    <col min="5368" max="5368" width="10.6640625" style="1" customWidth="1"/>
    <col min="5369" max="5369" width="9.33203125" style="1" customWidth="1"/>
    <col min="5370" max="5370" width="6.33203125" style="1" customWidth="1"/>
    <col min="5371" max="5371" width="13.5546875" style="1" customWidth="1"/>
    <col min="5372" max="5372" width="10.88671875" style="1" customWidth="1"/>
    <col min="5373" max="5373" width="6.6640625" style="1" customWidth="1"/>
    <col min="5374" max="5374" width="14.44140625" style="1" customWidth="1"/>
    <col min="5375" max="5375" width="14.33203125" style="1" customWidth="1"/>
    <col min="5376" max="5376" width="9.6640625" style="1" customWidth="1"/>
    <col min="5377" max="5377" width="13.5546875" style="1" customWidth="1"/>
    <col min="5378" max="5591" width="9.109375" style="1"/>
    <col min="5592" max="5592" width="5" style="1" customWidth="1"/>
    <col min="5593" max="5593" width="33.109375" style="1" customWidth="1"/>
    <col min="5594" max="5594" width="10.6640625" style="1" customWidth="1"/>
    <col min="5595" max="5595" width="11.33203125" style="1" customWidth="1"/>
    <col min="5596" max="5596" width="6.109375" style="1" customWidth="1"/>
    <col min="5597" max="5597" width="12.6640625" style="1" customWidth="1"/>
    <col min="5598" max="5598" width="12.88671875" style="1" customWidth="1"/>
    <col min="5599" max="5599" width="6.109375" style="1" customWidth="1"/>
    <col min="5600" max="5600" width="11.109375" style="1" customWidth="1"/>
    <col min="5601" max="5601" width="10.33203125" style="1" customWidth="1"/>
    <col min="5602" max="5602" width="6.44140625" style="1" customWidth="1"/>
    <col min="5603" max="5603" width="12.6640625" style="1" customWidth="1"/>
    <col min="5604" max="5604" width="13.6640625" style="1" customWidth="1"/>
    <col min="5605" max="5605" width="6.44140625" style="1" customWidth="1"/>
    <col min="5606" max="5606" width="10.6640625" style="1" customWidth="1"/>
    <col min="5607" max="5607" width="10.33203125" style="1" customWidth="1"/>
    <col min="5608" max="5608" width="7.109375" style="1" customWidth="1"/>
    <col min="5609" max="5609" width="11.33203125" style="1" customWidth="1"/>
    <col min="5610" max="5610" width="12.44140625" style="1" customWidth="1"/>
    <col min="5611" max="5611" width="6" style="1" customWidth="1"/>
    <col min="5612" max="5612" width="10.109375" style="1" customWidth="1"/>
    <col min="5613" max="5613" width="11.33203125" style="1" customWidth="1"/>
    <col min="5614" max="5614" width="6.6640625" style="1" customWidth="1"/>
    <col min="5615" max="5615" width="12" style="1" customWidth="1"/>
    <col min="5616" max="5616" width="12.33203125" style="1" customWidth="1"/>
    <col min="5617" max="5617" width="7.109375" style="1" customWidth="1"/>
    <col min="5618" max="5618" width="10.109375" style="1" customWidth="1"/>
    <col min="5619" max="5619" width="9.88671875" style="1" customWidth="1"/>
    <col min="5620" max="5620" width="7.6640625" style="1" customWidth="1"/>
    <col min="5621" max="5621" width="12.44140625" style="1" customWidth="1"/>
    <col min="5622" max="5622" width="12.6640625" style="1" customWidth="1"/>
    <col min="5623" max="5623" width="7" style="1" customWidth="1"/>
    <col min="5624" max="5624" width="10.6640625" style="1" customWidth="1"/>
    <col min="5625" max="5625" width="9.33203125" style="1" customWidth="1"/>
    <col min="5626" max="5626" width="6.33203125" style="1" customWidth="1"/>
    <col min="5627" max="5627" width="13.5546875" style="1" customWidth="1"/>
    <col min="5628" max="5628" width="10.88671875" style="1" customWidth="1"/>
    <col min="5629" max="5629" width="6.6640625" style="1" customWidth="1"/>
    <col min="5630" max="5630" width="14.44140625" style="1" customWidth="1"/>
    <col min="5631" max="5631" width="14.33203125" style="1" customWidth="1"/>
    <col min="5632" max="5632" width="9.6640625" style="1" customWidth="1"/>
    <col min="5633" max="5633" width="13.5546875" style="1" customWidth="1"/>
    <col min="5634" max="5847" width="9.109375" style="1"/>
    <col min="5848" max="5848" width="5" style="1" customWidth="1"/>
    <col min="5849" max="5849" width="33.109375" style="1" customWidth="1"/>
    <col min="5850" max="5850" width="10.6640625" style="1" customWidth="1"/>
    <col min="5851" max="5851" width="11.33203125" style="1" customWidth="1"/>
    <col min="5852" max="5852" width="6.109375" style="1" customWidth="1"/>
    <col min="5853" max="5853" width="12.6640625" style="1" customWidth="1"/>
    <col min="5854" max="5854" width="12.88671875" style="1" customWidth="1"/>
    <col min="5855" max="5855" width="6.109375" style="1" customWidth="1"/>
    <col min="5856" max="5856" width="11.109375" style="1" customWidth="1"/>
    <col min="5857" max="5857" width="10.33203125" style="1" customWidth="1"/>
    <col min="5858" max="5858" width="6.44140625" style="1" customWidth="1"/>
    <col min="5859" max="5859" width="12.6640625" style="1" customWidth="1"/>
    <col min="5860" max="5860" width="13.6640625" style="1" customWidth="1"/>
    <col min="5861" max="5861" width="6.44140625" style="1" customWidth="1"/>
    <col min="5862" max="5862" width="10.6640625" style="1" customWidth="1"/>
    <col min="5863" max="5863" width="10.33203125" style="1" customWidth="1"/>
    <col min="5864" max="5864" width="7.109375" style="1" customWidth="1"/>
    <col min="5865" max="5865" width="11.33203125" style="1" customWidth="1"/>
    <col min="5866" max="5866" width="12.44140625" style="1" customWidth="1"/>
    <col min="5867" max="5867" width="6" style="1" customWidth="1"/>
    <col min="5868" max="5868" width="10.109375" style="1" customWidth="1"/>
    <col min="5869" max="5869" width="11.33203125" style="1" customWidth="1"/>
    <col min="5870" max="5870" width="6.6640625" style="1" customWidth="1"/>
    <col min="5871" max="5871" width="12" style="1" customWidth="1"/>
    <col min="5872" max="5872" width="12.33203125" style="1" customWidth="1"/>
    <col min="5873" max="5873" width="7.109375" style="1" customWidth="1"/>
    <col min="5874" max="5874" width="10.109375" style="1" customWidth="1"/>
    <col min="5875" max="5875" width="9.88671875" style="1" customWidth="1"/>
    <col min="5876" max="5876" width="7.6640625" style="1" customWidth="1"/>
    <col min="5877" max="5877" width="12.44140625" style="1" customWidth="1"/>
    <col min="5878" max="5878" width="12.6640625" style="1" customWidth="1"/>
    <col min="5879" max="5879" width="7" style="1" customWidth="1"/>
    <col min="5880" max="5880" width="10.6640625" style="1" customWidth="1"/>
    <col min="5881" max="5881" width="9.33203125" style="1" customWidth="1"/>
    <col min="5882" max="5882" width="6.33203125" style="1" customWidth="1"/>
    <col min="5883" max="5883" width="13.5546875" style="1" customWidth="1"/>
    <col min="5884" max="5884" width="10.88671875" style="1" customWidth="1"/>
    <col min="5885" max="5885" width="6.6640625" style="1" customWidth="1"/>
    <col min="5886" max="5886" width="14.44140625" style="1" customWidth="1"/>
    <col min="5887" max="5887" width="14.33203125" style="1" customWidth="1"/>
    <col min="5888" max="5888" width="9.6640625" style="1" customWidth="1"/>
    <col min="5889" max="5889" width="13.5546875" style="1" customWidth="1"/>
    <col min="5890" max="6103" width="9.109375" style="1"/>
    <col min="6104" max="6104" width="5" style="1" customWidth="1"/>
    <col min="6105" max="6105" width="33.109375" style="1" customWidth="1"/>
    <col min="6106" max="6106" width="10.6640625" style="1" customWidth="1"/>
    <col min="6107" max="6107" width="11.33203125" style="1" customWidth="1"/>
    <col min="6108" max="6108" width="6.109375" style="1" customWidth="1"/>
    <col min="6109" max="6109" width="12.6640625" style="1" customWidth="1"/>
    <col min="6110" max="6110" width="12.88671875" style="1" customWidth="1"/>
    <col min="6111" max="6111" width="6.109375" style="1" customWidth="1"/>
    <col min="6112" max="6112" width="11.109375" style="1" customWidth="1"/>
    <col min="6113" max="6113" width="10.33203125" style="1" customWidth="1"/>
    <col min="6114" max="6114" width="6.44140625" style="1" customWidth="1"/>
    <col min="6115" max="6115" width="12.6640625" style="1" customWidth="1"/>
    <col min="6116" max="6116" width="13.6640625" style="1" customWidth="1"/>
    <col min="6117" max="6117" width="6.44140625" style="1" customWidth="1"/>
    <col min="6118" max="6118" width="10.6640625" style="1" customWidth="1"/>
    <col min="6119" max="6119" width="10.33203125" style="1" customWidth="1"/>
    <col min="6120" max="6120" width="7.109375" style="1" customWidth="1"/>
    <col min="6121" max="6121" width="11.33203125" style="1" customWidth="1"/>
    <col min="6122" max="6122" width="12.44140625" style="1" customWidth="1"/>
    <col min="6123" max="6123" width="6" style="1" customWidth="1"/>
    <col min="6124" max="6124" width="10.109375" style="1" customWidth="1"/>
    <col min="6125" max="6125" width="11.33203125" style="1" customWidth="1"/>
    <col min="6126" max="6126" width="6.6640625" style="1" customWidth="1"/>
    <col min="6127" max="6127" width="12" style="1" customWidth="1"/>
    <col min="6128" max="6128" width="12.33203125" style="1" customWidth="1"/>
    <col min="6129" max="6129" width="7.109375" style="1" customWidth="1"/>
    <col min="6130" max="6130" width="10.109375" style="1" customWidth="1"/>
    <col min="6131" max="6131" width="9.88671875" style="1" customWidth="1"/>
    <col min="6132" max="6132" width="7.6640625" style="1" customWidth="1"/>
    <col min="6133" max="6133" width="12.44140625" style="1" customWidth="1"/>
    <col min="6134" max="6134" width="12.6640625" style="1" customWidth="1"/>
    <col min="6135" max="6135" width="7" style="1" customWidth="1"/>
    <col min="6136" max="6136" width="10.6640625" style="1" customWidth="1"/>
    <col min="6137" max="6137" width="9.33203125" style="1" customWidth="1"/>
    <col min="6138" max="6138" width="6.33203125" style="1" customWidth="1"/>
    <col min="6139" max="6139" width="13.5546875" style="1" customWidth="1"/>
    <col min="6140" max="6140" width="10.88671875" style="1" customWidth="1"/>
    <col min="6141" max="6141" width="6.6640625" style="1" customWidth="1"/>
    <col min="6142" max="6142" width="14.44140625" style="1" customWidth="1"/>
    <col min="6143" max="6143" width="14.33203125" style="1" customWidth="1"/>
    <col min="6144" max="6144" width="9.6640625" style="1" customWidth="1"/>
    <col min="6145" max="6145" width="13.5546875" style="1" customWidth="1"/>
    <col min="6146" max="6359" width="9.109375" style="1"/>
    <col min="6360" max="6360" width="5" style="1" customWidth="1"/>
    <col min="6361" max="6361" width="33.109375" style="1" customWidth="1"/>
    <col min="6362" max="6362" width="10.6640625" style="1" customWidth="1"/>
    <col min="6363" max="6363" width="11.33203125" style="1" customWidth="1"/>
    <col min="6364" max="6364" width="6.109375" style="1" customWidth="1"/>
    <col min="6365" max="6365" width="12.6640625" style="1" customWidth="1"/>
    <col min="6366" max="6366" width="12.88671875" style="1" customWidth="1"/>
    <col min="6367" max="6367" width="6.109375" style="1" customWidth="1"/>
    <col min="6368" max="6368" width="11.109375" style="1" customWidth="1"/>
    <col min="6369" max="6369" width="10.33203125" style="1" customWidth="1"/>
    <col min="6370" max="6370" width="6.44140625" style="1" customWidth="1"/>
    <col min="6371" max="6371" width="12.6640625" style="1" customWidth="1"/>
    <col min="6372" max="6372" width="13.6640625" style="1" customWidth="1"/>
    <col min="6373" max="6373" width="6.44140625" style="1" customWidth="1"/>
    <col min="6374" max="6374" width="10.6640625" style="1" customWidth="1"/>
    <col min="6375" max="6375" width="10.33203125" style="1" customWidth="1"/>
    <col min="6376" max="6376" width="7.109375" style="1" customWidth="1"/>
    <col min="6377" max="6377" width="11.33203125" style="1" customWidth="1"/>
    <col min="6378" max="6378" width="12.44140625" style="1" customWidth="1"/>
    <col min="6379" max="6379" width="6" style="1" customWidth="1"/>
    <col min="6380" max="6380" width="10.109375" style="1" customWidth="1"/>
    <col min="6381" max="6381" width="11.33203125" style="1" customWidth="1"/>
    <col min="6382" max="6382" width="6.6640625" style="1" customWidth="1"/>
    <col min="6383" max="6383" width="12" style="1" customWidth="1"/>
    <col min="6384" max="6384" width="12.33203125" style="1" customWidth="1"/>
    <col min="6385" max="6385" width="7.109375" style="1" customWidth="1"/>
    <col min="6386" max="6386" width="10.109375" style="1" customWidth="1"/>
    <col min="6387" max="6387" width="9.88671875" style="1" customWidth="1"/>
    <col min="6388" max="6388" width="7.6640625" style="1" customWidth="1"/>
    <col min="6389" max="6389" width="12.44140625" style="1" customWidth="1"/>
    <col min="6390" max="6390" width="12.6640625" style="1" customWidth="1"/>
    <col min="6391" max="6391" width="7" style="1" customWidth="1"/>
    <col min="6392" max="6392" width="10.6640625" style="1" customWidth="1"/>
    <col min="6393" max="6393" width="9.33203125" style="1" customWidth="1"/>
    <col min="6394" max="6394" width="6.33203125" style="1" customWidth="1"/>
    <col min="6395" max="6395" width="13.5546875" style="1" customWidth="1"/>
    <col min="6396" max="6396" width="10.88671875" style="1" customWidth="1"/>
    <col min="6397" max="6397" width="6.6640625" style="1" customWidth="1"/>
    <col min="6398" max="6398" width="14.44140625" style="1" customWidth="1"/>
    <col min="6399" max="6399" width="14.33203125" style="1" customWidth="1"/>
    <col min="6400" max="6400" width="9.6640625" style="1" customWidth="1"/>
    <col min="6401" max="6401" width="13.5546875" style="1" customWidth="1"/>
    <col min="6402" max="6615" width="9.109375" style="1"/>
    <col min="6616" max="6616" width="5" style="1" customWidth="1"/>
    <col min="6617" max="6617" width="33.109375" style="1" customWidth="1"/>
    <col min="6618" max="6618" width="10.6640625" style="1" customWidth="1"/>
    <col min="6619" max="6619" width="11.33203125" style="1" customWidth="1"/>
    <col min="6620" max="6620" width="6.109375" style="1" customWidth="1"/>
    <col min="6621" max="6621" width="12.6640625" style="1" customWidth="1"/>
    <col min="6622" max="6622" width="12.88671875" style="1" customWidth="1"/>
    <col min="6623" max="6623" width="6.109375" style="1" customWidth="1"/>
    <col min="6624" max="6624" width="11.109375" style="1" customWidth="1"/>
    <col min="6625" max="6625" width="10.33203125" style="1" customWidth="1"/>
    <col min="6626" max="6626" width="6.44140625" style="1" customWidth="1"/>
    <col min="6627" max="6627" width="12.6640625" style="1" customWidth="1"/>
    <col min="6628" max="6628" width="13.6640625" style="1" customWidth="1"/>
    <col min="6629" max="6629" width="6.44140625" style="1" customWidth="1"/>
    <col min="6630" max="6630" width="10.6640625" style="1" customWidth="1"/>
    <col min="6631" max="6631" width="10.33203125" style="1" customWidth="1"/>
    <col min="6632" max="6632" width="7.109375" style="1" customWidth="1"/>
    <col min="6633" max="6633" width="11.33203125" style="1" customWidth="1"/>
    <col min="6634" max="6634" width="12.44140625" style="1" customWidth="1"/>
    <col min="6635" max="6635" width="6" style="1" customWidth="1"/>
    <col min="6636" max="6636" width="10.109375" style="1" customWidth="1"/>
    <col min="6637" max="6637" width="11.33203125" style="1" customWidth="1"/>
    <col min="6638" max="6638" width="6.6640625" style="1" customWidth="1"/>
    <col min="6639" max="6639" width="12" style="1" customWidth="1"/>
    <col min="6640" max="6640" width="12.33203125" style="1" customWidth="1"/>
    <col min="6641" max="6641" width="7.109375" style="1" customWidth="1"/>
    <col min="6642" max="6642" width="10.109375" style="1" customWidth="1"/>
    <col min="6643" max="6643" width="9.88671875" style="1" customWidth="1"/>
    <col min="6644" max="6644" width="7.6640625" style="1" customWidth="1"/>
    <col min="6645" max="6645" width="12.44140625" style="1" customWidth="1"/>
    <col min="6646" max="6646" width="12.6640625" style="1" customWidth="1"/>
    <col min="6647" max="6647" width="7" style="1" customWidth="1"/>
    <col min="6648" max="6648" width="10.6640625" style="1" customWidth="1"/>
    <col min="6649" max="6649" width="9.33203125" style="1" customWidth="1"/>
    <col min="6650" max="6650" width="6.33203125" style="1" customWidth="1"/>
    <col min="6651" max="6651" width="13.5546875" style="1" customWidth="1"/>
    <col min="6652" max="6652" width="10.88671875" style="1" customWidth="1"/>
    <col min="6653" max="6653" width="6.6640625" style="1" customWidth="1"/>
    <col min="6654" max="6654" width="14.44140625" style="1" customWidth="1"/>
    <col min="6655" max="6655" width="14.33203125" style="1" customWidth="1"/>
    <col min="6656" max="6656" width="9.6640625" style="1" customWidth="1"/>
    <col min="6657" max="6657" width="13.5546875" style="1" customWidth="1"/>
    <col min="6658" max="6871" width="9.109375" style="1"/>
    <col min="6872" max="6872" width="5" style="1" customWidth="1"/>
    <col min="6873" max="6873" width="33.109375" style="1" customWidth="1"/>
    <col min="6874" max="6874" width="10.6640625" style="1" customWidth="1"/>
    <col min="6875" max="6875" width="11.33203125" style="1" customWidth="1"/>
    <col min="6876" max="6876" width="6.109375" style="1" customWidth="1"/>
    <col min="6877" max="6877" width="12.6640625" style="1" customWidth="1"/>
    <col min="6878" max="6878" width="12.88671875" style="1" customWidth="1"/>
    <col min="6879" max="6879" width="6.109375" style="1" customWidth="1"/>
    <col min="6880" max="6880" width="11.109375" style="1" customWidth="1"/>
    <col min="6881" max="6881" width="10.33203125" style="1" customWidth="1"/>
    <col min="6882" max="6882" width="6.44140625" style="1" customWidth="1"/>
    <col min="6883" max="6883" width="12.6640625" style="1" customWidth="1"/>
    <col min="6884" max="6884" width="13.6640625" style="1" customWidth="1"/>
    <col min="6885" max="6885" width="6.44140625" style="1" customWidth="1"/>
    <col min="6886" max="6886" width="10.6640625" style="1" customWidth="1"/>
    <col min="6887" max="6887" width="10.33203125" style="1" customWidth="1"/>
    <col min="6888" max="6888" width="7.109375" style="1" customWidth="1"/>
    <col min="6889" max="6889" width="11.33203125" style="1" customWidth="1"/>
    <col min="6890" max="6890" width="12.44140625" style="1" customWidth="1"/>
    <col min="6891" max="6891" width="6" style="1" customWidth="1"/>
    <col min="6892" max="6892" width="10.109375" style="1" customWidth="1"/>
    <col min="6893" max="6893" width="11.33203125" style="1" customWidth="1"/>
    <col min="6894" max="6894" width="6.6640625" style="1" customWidth="1"/>
    <col min="6895" max="6895" width="12" style="1" customWidth="1"/>
    <col min="6896" max="6896" width="12.33203125" style="1" customWidth="1"/>
    <col min="6897" max="6897" width="7.109375" style="1" customWidth="1"/>
    <col min="6898" max="6898" width="10.109375" style="1" customWidth="1"/>
    <col min="6899" max="6899" width="9.88671875" style="1" customWidth="1"/>
    <col min="6900" max="6900" width="7.6640625" style="1" customWidth="1"/>
    <col min="6901" max="6901" width="12.44140625" style="1" customWidth="1"/>
    <col min="6902" max="6902" width="12.6640625" style="1" customWidth="1"/>
    <col min="6903" max="6903" width="7" style="1" customWidth="1"/>
    <col min="6904" max="6904" width="10.6640625" style="1" customWidth="1"/>
    <col min="6905" max="6905" width="9.33203125" style="1" customWidth="1"/>
    <col min="6906" max="6906" width="6.33203125" style="1" customWidth="1"/>
    <col min="6907" max="6907" width="13.5546875" style="1" customWidth="1"/>
    <col min="6908" max="6908" width="10.88671875" style="1" customWidth="1"/>
    <col min="6909" max="6909" width="6.6640625" style="1" customWidth="1"/>
    <col min="6910" max="6910" width="14.44140625" style="1" customWidth="1"/>
    <col min="6911" max="6911" width="14.33203125" style="1" customWidth="1"/>
    <col min="6912" max="6912" width="9.6640625" style="1" customWidth="1"/>
    <col min="6913" max="6913" width="13.5546875" style="1" customWidth="1"/>
    <col min="6914" max="7127" width="9.109375" style="1"/>
    <col min="7128" max="7128" width="5" style="1" customWidth="1"/>
    <col min="7129" max="7129" width="33.109375" style="1" customWidth="1"/>
    <col min="7130" max="7130" width="10.6640625" style="1" customWidth="1"/>
    <col min="7131" max="7131" width="11.33203125" style="1" customWidth="1"/>
    <col min="7132" max="7132" width="6.109375" style="1" customWidth="1"/>
    <col min="7133" max="7133" width="12.6640625" style="1" customWidth="1"/>
    <col min="7134" max="7134" width="12.88671875" style="1" customWidth="1"/>
    <col min="7135" max="7135" width="6.109375" style="1" customWidth="1"/>
    <col min="7136" max="7136" width="11.109375" style="1" customWidth="1"/>
    <col min="7137" max="7137" width="10.33203125" style="1" customWidth="1"/>
    <col min="7138" max="7138" width="6.44140625" style="1" customWidth="1"/>
    <col min="7139" max="7139" width="12.6640625" style="1" customWidth="1"/>
    <col min="7140" max="7140" width="13.6640625" style="1" customWidth="1"/>
    <col min="7141" max="7141" width="6.44140625" style="1" customWidth="1"/>
    <col min="7142" max="7142" width="10.6640625" style="1" customWidth="1"/>
    <col min="7143" max="7143" width="10.33203125" style="1" customWidth="1"/>
    <col min="7144" max="7144" width="7.109375" style="1" customWidth="1"/>
    <col min="7145" max="7145" width="11.33203125" style="1" customWidth="1"/>
    <col min="7146" max="7146" width="12.44140625" style="1" customWidth="1"/>
    <col min="7147" max="7147" width="6" style="1" customWidth="1"/>
    <col min="7148" max="7148" width="10.109375" style="1" customWidth="1"/>
    <col min="7149" max="7149" width="11.33203125" style="1" customWidth="1"/>
    <col min="7150" max="7150" width="6.6640625" style="1" customWidth="1"/>
    <col min="7151" max="7151" width="12" style="1" customWidth="1"/>
    <col min="7152" max="7152" width="12.33203125" style="1" customWidth="1"/>
    <col min="7153" max="7153" width="7.109375" style="1" customWidth="1"/>
    <col min="7154" max="7154" width="10.109375" style="1" customWidth="1"/>
    <col min="7155" max="7155" width="9.88671875" style="1" customWidth="1"/>
    <col min="7156" max="7156" width="7.6640625" style="1" customWidth="1"/>
    <col min="7157" max="7157" width="12.44140625" style="1" customWidth="1"/>
    <col min="7158" max="7158" width="12.6640625" style="1" customWidth="1"/>
    <col min="7159" max="7159" width="7" style="1" customWidth="1"/>
    <col min="7160" max="7160" width="10.6640625" style="1" customWidth="1"/>
    <col min="7161" max="7161" width="9.33203125" style="1" customWidth="1"/>
    <col min="7162" max="7162" width="6.33203125" style="1" customWidth="1"/>
    <col min="7163" max="7163" width="13.5546875" style="1" customWidth="1"/>
    <col min="7164" max="7164" width="10.88671875" style="1" customWidth="1"/>
    <col min="7165" max="7165" width="6.6640625" style="1" customWidth="1"/>
    <col min="7166" max="7166" width="14.44140625" style="1" customWidth="1"/>
    <col min="7167" max="7167" width="14.33203125" style="1" customWidth="1"/>
    <col min="7168" max="7168" width="9.6640625" style="1" customWidth="1"/>
    <col min="7169" max="7169" width="13.5546875" style="1" customWidth="1"/>
    <col min="7170" max="7383" width="9.109375" style="1"/>
    <col min="7384" max="7384" width="5" style="1" customWidth="1"/>
    <col min="7385" max="7385" width="33.109375" style="1" customWidth="1"/>
    <col min="7386" max="7386" width="10.6640625" style="1" customWidth="1"/>
    <col min="7387" max="7387" width="11.33203125" style="1" customWidth="1"/>
    <col min="7388" max="7388" width="6.109375" style="1" customWidth="1"/>
    <col min="7389" max="7389" width="12.6640625" style="1" customWidth="1"/>
    <col min="7390" max="7390" width="12.88671875" style="1" customWidth="1"/>
    <col min="7391" max="7391" width="6.109375" style="1" customWidth="1"/>
    <col min="7392" max="7392" width="11.109375" style="1" customWidth="1"/>
    <col min="7393" max="7393" width="10.33203125" style="1" customWidth="1"/>
    <col min="7394" max="7394" width="6.44140625" style="1" customWidth="1"/>
    <col min="7395" max="7395" width="12.6640625" style="1" customWidth="1"/>
    <col min="7396" max="7396" width="13.6640625" style="1" customWidth="1"/>
    <col min="7397" max="7397" width="6.44140625" style="1" customWidth="1"/>
    <col min="7398" max="7398" width="10.6640625" style="1" customWidth="1"/>
    <col min="7399" max="7399" width="10.33203125" style="1" customWidth="1"/>
    <col min="7400" max="7400" width="7.109375" style="1" customWidth="1"/>
    <col min="7401" max="7401" width="11.33203125" style="1" customWidth="1"/>
    <col min="7402" max="7402" width="12.44140625" style="1" customWidth="1"/>
    <col min="7403" max="7403" width="6" style="1" customWidth="1"/>
    <col min="7404" max="7404" width="10.109375" style="1" customWidth="1"/>
    <col min="7405" max="7405" width="11.33203125" style="1" customWidth="1"/>
    <col min="7406" max="7406" width="6.6640625" style="1" customWidth="1"/>
    <col min="7407" max="7407" width="12" style="1" customWidth="1"/>
    <col min="7408" max="7408" width="12.33203125" style="1" customWidth="1"/>
    <col min="7409" max="7409" width="7.109375" style="1" customWidth="1"/>
    <col min="7410" max="7410" width="10.109375" style="1" customWidth="1"/>
    <col min="7411" max="7411" width="9.88671875" style="1" customWidth="1"/>
    <col min="7412" max="7412" width="7.6640625" style="1" customWidth="1"/>
    <col min="7413" max="7413" width="12.44140625" style="1" customWidth="1"/>
    <col min="7414" max="7414" width="12.6640625" style="1" customWidth="1"/>
    <col min="7415" max="7415" width="7" style="1" customWidth="1"/>
    <col min="7416" max="7416" width="10.6640625" style="1" customWidth="1"/>
    <col min="7417" max="7417" width="9.33203125" style="1" customWidth="1"/>
    <col min="7418" max="7418" width="6.33203125" style="1" customWidth="1"/>
    <col min="7419" max="7419" width="13.5546875" style="1" customWidth="1"/>
    <col min="7420" max="7420" width="10.88671875" style="1" customWidth="1"/>
    <col min="7421" max="7421" width="6.6640625" style="1" customWidth="1"/>
    <col min="7422" max="7422" width="14.44140625" style="1" customWidth="1"/>
    <col min="7423" max="7423" width="14.33203125" style="1" customWidth="1"/>
    <col min="7424" max="7424" width="9.6640625" style="1" customWidth="1"/>
    <col min="7425" max="7425" width="13.5546875" style="1" customWidth="1"/>
    <col min="7426" max="7639" width="9.109375" style="1"/>
    <col min="7640" max="7640" width="5" style="1" customWidth="1"/>
    <col min="7641" max="7641" width="33.109375" style="1" customWidth="1"/>
    <col min="7642" max="7642" width="10.6640625" style="1" customWidth="1"/>
    <col min="7643" max="7643" width="11.33203125" style="1" customWidth="1"/>
    <col min="7644" max="7644" width="6.109375" style="1" customWidth="1"/>
    <col min="7645" max="7645" width="12.6640625" style="1" customWidth="1"/>
    <col min="7646" max="7646" width="12.88671875" style="1" customWidth="1"/>
    <col min="7647" max="7647" width="6.109375" style="1" customWidth="1"/>
    <col min="7648" max="7648" width="11.109375" style="1" customWidth="1"/>
    <col min="7649" max="7649" width="10.33203125" style="1" customWidth="1"/>
    <col min="7650" max="7650" width="6.44140625" style="1" customWidth="1"/>
    <col min="7651" max="7651" width="12.6640625" style="1" customWidth="1"/>
    <col min="7652" max="7652" width="13.6640625" style="1" customWidth="1"/>
    <col min="7653" max="7653" width="6.44140625" style="1" customWidth="1"/>
    <col min="7654" max="7654" width="10.6640625" style="1" customWidth="1"/>
    <col min="7655" max="7655" width="10.33203125" style="1" customWidth="1"/>
    <col min="7656" max="7656" width="7.109375" style="1" customWidth="1"/>
    <col min="7657" max="7657" width="11.33203125" style="1" customWidth="1"/>
    <col min="7658" max="7658" width="12.44140625" style="1" customWidth="1"/>
    <col min="7659" max="7659" width="6" style="1" customWidth="1"/>
    <col min="7660" max="7660" width="10.109375" style="1" customWidth="1"/>
    <col min="7661" max="7661" width="11.33203125" style="1" customWidth="1"/>
    <col min="7662" max="7662" width="6.6640625" style="1" customWidth="1"/>
    <col min="7663" max="7663" width="12" style="1" customWidth="1"/>
    <col min="7664" max="7664" width="12.33203125" style="1" customWidth="1"/>
    <col min="7665" max="7665" width="7.109375" style="1" customWidth="1"/>
    <col min="7666" max="7666" width="10.109375" style="1" customWidth="1"/>
    <col min="7667" max="7667" width="9.88671875" style="1" customWidth="1"/>
    <col min="7668" max="7668" width="7.6640625" style="1" customWidth="1"/>
    <col min="7669" max="7669" width="12.44140625" style="1" customWidth="1"/>
    <col min="7670" max="7670" width="12.6640625" style="1" customWidth="1"/>
    <col min="7671" max="7671" width="7" style="1" customWidth="1"/>
    <col min="7672" max="7672" width="10.6640625" style="1" customWidth="1"/>
    <col min="7673" max="7673" width="9.33203125" style="1" customWidth="1"/>
    <col min="7674" max="7674" width="6.33203125" style="1" customWidth="1"/>
    <col min="7675" max="7675" width="13.5546875" style="1" customWidth="1"/>
    <col min="7676" max="7676" width="10.88671875" style="1" customWidth="1"/>
    <col min="7677" max="7677" width="6.6640625" style="1" customWidth="1"/>
    <col min="7678" max="7678" width="14.44140625" style="1" customWidth="1"/>
    <col min="7679" max="7679" width="14.33203125" style="1" customWidth="1"/>
    <col min="7680" max="7680" width="9.6640625" style="1" customWidth="1"/>
    <col min="7681" max="7681" width="13.5546875" style="1" customWidth="1"/>
    <col min="7682" max="7895" width="9.109375" style="1"/>
    <col min="7896" max="7896" width="5" style="1" customWidth="1"/>
    <col min="7897" max="7897" width="33.109375" style="1" customWidth="1"/>
    <col min="7898" max="7898" width="10.6640625" style="1" customWidth="1"/>
    <col min="7899" max="7899" width="11.33203125" style="1" customWidth="1"/>
    <col min="7900" max="7900" width="6.109375" style="1" customWidth="1"/>
    <col min="7901" max="7901" width="12.6640625" style="1" customWidth="1"/>
    <col min="7902" max="7902" width="12.88671875" style="1" customWidth="1"/>
    <col min="7903" max="7903" width="6.109375" style="1" customWidth="1"/>
    <col min="7904" max="7904" width="11.109375" style="1" customWidth="1"/>
    <col min="7905" max="7905" width="10.33203125" style="1" customWidth="1"/>
    <col min="7906" max="7906" width="6.44140625" style="1" customWidth="1"/>
    <col min="7907" max="7907" width="12.6640625" style="1" customWidth="1"/>
    <col min="7908" max="7908" width="13.6640625" style="1" customWidth="1"/>
    <col min="7909" max="7909" width="6.44140625" style="1" customWidth="1"/>
    <col min="7910" max="7910" width="10.6640625" style="1" customWidth="1"/>
    <col min="7911" max="7911" width="10.33203125" style="1" customWidth="1"/>
    <col min="7912" max="7912" width="7.109375" style="1" customWidth="1"/>
    <col min="7913" max="7913" width="11.33203125" style="1" customWidth="1"/>
    <col min="7914" max="7914" width="12.44140625" style="1" customWidth="1"/>
    <col min="7915" max="7915" width="6" style="1" customWidth="1"/>
    <col min="7916" max="7916" width="10.109375" style="1" customWidth="1"/>
    <col min="7917" max="7917" width="11.33203125" style="1" customWidth="1"/>
    <col min="7918" max="7918" width="6.6640625" style="1" customWidth="1"/>
    <col min="7919" max="7919" width="12" style="1" customWidth="1"/>
    <col min="7920" max="7920" width="12.33203125" style="1" customWidth="1"/>
    <col min="7921" max="7921" width="7.109375" style="1" customWidth="1"/>
    <col min="7922" max="7922" width="10.109375" style="1" customWidth="1"/>
    <col min="7923" max="7923" width="9.88671875" style="1" customWidth="1"/>
    <col min="7924" max="7924" width="7.6640625" style="1" customWidth="1"/>
    <col min="7925" max="7925" width="12.44140625" style="1" customWidth="1"/>
    <col min="7926" max="7926" width="12.6640625" style="1" customWidth="1"/>
    <col min="7927" max="7927" width="7" style="1" customWidth="1"/>
    <col min="7928" max="7928" width="10.6640625" style="1" customWidth="1"/>
    <col min="7929" max="7929" width="9.33203125" style="1" customWidth="1"/>
    <col min="7930" max="7930" width="6.33203125" style="1" customWidth="1"/>
    <col min="7931" max="7931" width="13.5546875" style="1" customWidth="1"/>
    <col min="7932" max="7932" width="10.88671875" style="1" customWidth="1"/>
    <col min="7933" max="7933" width="6.6640625" style="1" customWidth="1"/>
    <col min="7934" max="7934" width="14.44140625" style="1" customWidth="1"/>
    <col min="7935" max="7935" width="14.33203125" style="1" customWidth="1"/>
    <col min="7936" max="7936" width="9.6640625" style="1" customWidth="1"/>
    <col min="7937" max="7937" width="13.5546875" style="1" customWidth="1"/>
    <col min="7938" max="8151" width="9.109375" style="1"/>
    <col min="8152" max="8152" width="5" style="1" customWidth="1"/>
    <col min="8153" max="8153" width="33.109375" style="1" customWidth="1"/>
    <col min="8154" max="8154" width="10.6640625" style="1" customWidth="1"/>
    <col min="8155" max="8155" width="11.33203125" style="1" customWidth="1"/>
    <col min="8156" max="8156" width="6.109375" style="1" customWidth="1"/>
    <col min="8157" max="8157" width="12.6640625" style="1" customWidth="1"/>
    <col min="8158" max="8158" width="12.88671875" style="1" customWidth="1"/>
    <col min="8159" max="8159" width="6.109375" style="1" customWidth="1"/>
    <col min="8160" max="8160" width="11.109375" style="1" customWidth="1"/>
    <col min="8161" max="8161" width="10.33203125" style="1" customWidth="1"/>
    <col min="8162" max="8162" width="6.44140625" style="1" customWidth="1"/>
    <col min="8163" max="8163" width="12.6640625" style="1" customWidth="1"/>
    <col min="8164" max="8164" width="13.6640625" style="1" customWidth="1"/>
    <col min="8165" max="8165" width="6.44140625" style="1" customWidth="1"/>
    <col min="8166" max="8166" width="10.6640625" style="1" customWidth="1"/>
    <col min="8167" max="8167" width="10.33203125" style="1" customWidth="1"/>
    <col min="8168" max="8168" width="7.109375" style="1" customWidth="1"/>
    <col min="8169" max="8169" width="11.33203125" style="1" customWidth="1"/>
    <col min="8170" max="8170" width="12.44140625" style="1" customWidth="1"/>
    <col min="8171" max="8171" width="6" style="1" customWidth="1"/>
    <col min="8172" max="8172" width="10.109375" style="1" customWidth="1"/>
    <col min="8173" max="8173" width="11.33203125" style="1" customWidth="1"/>
    <col min="8174" max="8174" width="6.6640625" style="1" customWidth="1"/>
    <col min="8175" max="8175" width="12" style="1" customWidth="1"/>
    <col min="8176" max="8176" width="12.33203125" style="1" customWidth="1"/>
    <col min="8177" max="8177" width="7.109375" style="1" customWidth="1"/>
    <col min="8178" max="8178" width="10.109375" style="1" customWidth="1"/>
    <col min="8179" max="8179" width="9.88671875" style="1" customWidth="1"/>
    <col min="8180" max="8180" width="7.6640625" style="1" customWidth="1"/>
    <col min="8181" max="8181" width="12.44140625" style="1" customWidth="1"/>
    <col min="8182" max="8182" width="12.6640625" style="1" customWidth="1"/>
    <col min="8183" max="8183" width="7" style="1" customWidth="1"/>
    <col min="8184" max="8184" width="10.6640625" style="1" customWidth="1"/>
    <col min="8185" max="8185" width="9.33203125" style="1" customWidth="1"/>
    <col min="8186" max="8186" width="6.33203125" style="1" customWidth="1"/>
    <col min="8187" max="8187" width="13.5546875" style="1" customWidth="1"/>
    <col min="8188" max="8188" width="10.88671875" style="1" customWidth="1"/>
    <col min="8189" max="8189" width="6.6640625" style="1" customWidth="1"/>
    <col min="8190" max="8190" width="14.44140625" style="1" customWidth="1"/>
    <col min="8191" max="8191" width="14.33203125" style="1" customWidth="1"/>
    <col min="8192" max="8192" width="9.6640625" style="1" customWidth="1"/>
    <col min="8193" max="8193" width="13.5546875" style="1" customWidth="1"/>
    <col min="8194" max="8407" width="9.109375" style="1"/>
    <col min="8408" max="8408" width="5" style="1" customWidth="1"/>
    <col min="8409" max="8409" width="33.109375" style="1" customWidth="1"/>
    <col min="8410" max="8410" width="10.6640625" style="1" customWidth="1"/>
    <col min="8411" max="8411" width="11.33203125" style="1" customWidth="1"/>
    <col min="8412" max="8412" width="6.109375" style="1" customWidth="1"/>
    <col min="8413" max="8413" width="12.6640625" style="1" customWidth="1"/>
    <col min="8414" max="8414" width="12.88671875" style="1" customWidth="1"/>
    <col min="8415" max="8415" width="6.109375" style="1" customWidth="1"/>
    <col min="8416" max="8416" width="11.109375" style="1" customWidth="1"/>
    <col min="8417" max="8417" width="10.33203125" style="1" customWidth="1"/>
    <col min="8418" max="8418" width="6.44140625" style="1" customWidth="1"/>
    <col min="8419" max="8419" width="12.6640625" style="1" customWidth="1"/>
    <col min="8420" max="8420" width="13.6640625" style="1" customWidth="1"/>
    <col min="8421" max="8421" width="6.44140625" style="1" customWidth="1"/>
    <col min="8422" max="8422" width="10.6640625" style="1" customWidth="1"/>
    <col min="8423" max="8423" width="10.33203125" style="1" customWidth="1"/>
    <col min="8424" max="8424" width="7.109375" style="1" customWidth="1"/>
    <col min="8425" max="8425" width="11.33203125" style="1" customWidth="1"/>
    <col min="8426" max="8426" width="12.44140625" style="1" customWidth="1"/>
    <col min="8427" max="8427" width="6" style="1" customWidth="1"/>
    <col min="8428" max="8428" width="10.109375" style="1" customWidth="1"/>
    <col min="8429" max="8429" width="11.33203125" style="1" customWidth="1"/>
    <col min="8430" max="8430" width="6.6640625" style="1" customWidth="1"/>
    <col min="8431" max="8431" width="12" style="1" customWidth="1"/>
    <col min="8432" max="8432" width="12.33203125" style="1" customWidth="1"/>
    <col min="8433" max="8433" width="7.109375" style="1" customWidth="1"/>
    <col min="8434" max="8434" width="10.109375" style="1" customWidth="1"/>
    <col min="8435" max="8435" width="9.88671875" style="1" customWidth="1"/>
    <col min="8436" max="8436" width="7.6640625" style="1" customWidth="1"/>
    <col min="8437" max="8437" width="12.44140625" style="1" customWidth="1"/>
    <col min="8438" max="8438" width="12.6640625" style="1" customWidth="1"/>
    <col min="8439" max="8439" width="7" style="1" customWidth="1"/>
    <col min="8440" max="8440" width="10.6640625" style="1" customWidth="1"/>
    <col min="8441" max="8441" width="9.33203125" style="1" customWidth="1"/>
    <col min="8442" max="8442" width="6.33203125" style="1" customWidth="1"/>
    <col min="8443" max="8443" width="13.5546875" style="1" customWidth="1"/>
    <col min="8444" max="8444" width="10.88671875" style="1" customWidth="1"/>
    <col min="8445" max="8445" width="6.6640625" style="1" customWidth="1"/>
    <col min="8446" max="8446" width="14.44140625" style="1" customWidth="1"/>
    <col min="8447" max="8447" width="14.33203125" style="1" customWidth="1"/>
    <col min="8448" max="8448" width="9.6640625" style="1" customWidth="1"/>
    <col min="8449" max="8449" width="13.5546875" style="1" customWidth="1"/>
    <col min="8450" max="8663" width="9.109375" style="1"/>
    <col min="8664" max="8664" width="5" style="1" customWidth="1"/>
    <col min="8665" max="8665" width="33.109375" style="1" customWidth="1"/>
    <col min="8666" max="8666" width="10.6640625" style="1" customWidth="1"/>
    <col min="8667" max="8667" width="11.33203125" style="1" customWidth="1"/>
    <col min="8668" max="8668" width="6.109375" style="1" customWidth="1"/>
    <col min="8669" max="8669" width="12.6640625" style="1" customWidth="1"/>
    <col min="8670" max="8670" width="12.88671875" style="1" customWidth="1"/>
    <col min="8671" max="8671" width="6.109375" style="1" customWidth="1"/>
    <col min="8672" max="8672" width="11.109375" style="1" customWidth="1"/>
    <col min="8673" max="8673" width="10.33203125" style="1" customWidth="1"/>
    <col min="8674" max="8674" width="6.44140625" style="1" customWidth="1"/>
    <col min="8675" max="8675" width="12.6640625" style="1" customWidth="1"/>
    <col min="8676" max="8676" width="13.6640625" style="1" customWidth="1"/>
    <col min="8677" max="8677" width="6.44140625" style="1" customWidth="1"/>
    <col min="8678" max="8678" width="10.6640625" style="1" customWidth="1"/>
    <col min="8679" max="8679" width="10.33203125" style="1" customWidth="1"/>
    <col min="8680" max="8680" width="7.109375" style="1" customWidth="1"/>
    <col min="8681" max="8681" width="11.33203125" style="1" customWidth="1"/>
    <col min="8682" max="8682" width="12.44140625" style="1" customWidth="1"/>
    <col min="8683" max="8683" width="6" style="1" customWidth="1"/>
    <col min="8684" max="8684" width="10.109375" style="1" customWidth="1"/>
    <col min="8685" max="8685" width="11.33203125" style="1" customWidth="1"/>
    <col min="8686" max="8686" width="6.6640625" style="1" customWidth="1"/>
    <col min="8687" max="8687" width="12" style="1" customWidth="1"/>
    <col min="8688" max="8688" width="12.33203125" style="1" customWidth="1"/>
    <col min="8689" max="8689" width="7.109375" style="1" customWidth="1"/>
    <col min="8690" max="8690" width="10.109375" style="1" customWidth="1"/>
    <col min="8691" max="8691" width="9.88671875" style="1" customWidth="1"/>
    <col min="8692" max="8692" width="7.6640625" style="1" customWidth="1"/>
    <col min="8693" max="8693" width="12.44140625" style="1" customWidth="1"/>
    <col min="8694" max="8694" width="12.6640625" style="1" customWidth="1"/>
    <col min="8695" max="8695" width="7" style="1" customWidth="1"/>
    <col min="8696" max="8696" width="10.6640625" style="1" customWidth="1"/>
    <col min="8697" max="8697" width="9.33203125" style="1" customWidth="1"/>
    <col min="8698" max="8698" width="6.33203125" style="1" customWidth="1"/>
    <col min="8699" max="8699" width="13.5546875" style="1" customWidth="1"/>
    <col min="8700" max="8700" width="10.88671875" style="1" customWidth="1"/>
    <col min="8701" max="8701" width="6.6640625" style="1" customWidth="1"/>
    <col min="8702" max="8702" width="14.44140625" style="1" customWidth="1"/>
    <col min="8703" max="8703" width="14.33203125" style="1" customWidth="1"/>
    <col min="8704" max="8704" width="9.6640625" style="1" customWidth="1"/>
    <col min="8705" max="8705" width="13.5546875" style="1" customWidth="1"/>
    <col min="8706" max="8919" width="9.109375" style="1"/>
    <col min="8920" max="8920" width="5" style="1" customWidth="1"/>
    <col min="8921" max="8921" width="33.109375" style="1" customWidth="1"/>
    <col min="8922" max="8922" width="10.6640625" style="1" customWidth="1"/>
    <col min="8923" max="8923" width="11.33203125" style="1" customWidth="1"/>
    <col min="8924" max="8924" width="6.109375" style="1" customWidth="1"/>
    <col min="8925" max="8925" width="12.6640625" style="1" customWidth="1"/>
    <col min="8926" max="8926" width="12.88671875" style="1" customWidth="1"/>
    <col min="8927" max="8927" width="6.109375" style="1" customWidth="1"/>
    <col min="8928" max="8928" width="11.109375" style="1" customWidth="1"/>
    <col min="8929" max="8929" width="10.33203125" style="1" customWidth="1"/>
    <col min="8930" max="8930" width="6.44140625" style="1" customWidth="1"/>
    <col min="8931" max="8931" width="12.6640625" style="1" customWidth="1"/>
    <col min="8932" max="8932" width="13.6640625" style="1" customWidth="1"/>
    <col min="8933" max="8933" width="6.44140625" style="1" customWidth="1"/>
    <col min="8934" max="8934" width="10.6640625" style="1" customWidth="1"/>
    <col min="8935" max="8935" width="10.33203125" style="1" customWidth="1"/>
    <col min="8936" max="8936" width="7.109375" style="1" customWidth="1"/>
    <col min="8937" max="8937" width="11.33203125" style="1" customWidth="1"/>
    <col min="8938" max="8938" width="12.44140625" style="1" customWidth="1"/>
    <col min="8939" max="8939" width="6" style="1" customWidth="1"/>
    <col min="8940" max="8940" width="10.109375" style="1" customWidth="1"/>
    <col min="8941" max="8941" width="11.33203125" style="1" customWidth="1"/>
    <col min="8942" max="8942" width="6.6640625" style="1" customWidth="1"/>
    <col min="8943" max="8943" width="12" style="1" customWidth="1"/>
    <col min="8944" max="8944" width="12.33203125" style="1" customWidth="1"/>
    <col min="8945" max="8945" width="7.109375" style="1" customWidth="1"/>
    <col min="8946" max="8946" width="10.109375" style="1" customWidth="1"/>
    <col min="8947" max="8947" width="9.88671875" style="1" customWidth="1"/>
    <col min="8948" max="8948" width="7.6640625" style="1" customWidth="1"/>
    <col min="8949" max="8949" width="12.44140625" style="1" customWidth="1"/>
    <col min="8950" max="8950" width="12.6640625" style="1" customWidth="1"/>
    <col min="8951" max="8951" width="7" style="1" customWidth="1"/>
    <col min="8952" max="8952" width="10.6640625" style="1" customWidth="1"/>
    <col min="8953" max="8953" width="9.33203125" style="1" customWidth="1"/>
    <col min="8954" max="8954" width="6.33203125" style="1" customWidth="1"/>
    <col min="8955" max="8955" width="13.5546875" style="1" customWidth="1"/>
    <col min="8956" max="8956" width="10.88671875" style="1" customWidth="1"/>
    <col min="8957" max="8957" width="6.6640625" style="1" customWidth="1"/>
    <col min="8958" max="8958" width="14.44140625" style="1" customWidth="1"/>
    <col min="8959" max="8959" width="14.33203125" style="1" customWidth="1"/>
    <col min="8960" max="8960" width="9.6640625" style="1" customWidth="1"/>
    <col min="8961" max="8961" width="13.5546875" style="1" customWidth="1"/>
    <col min="8962" max="9175" width="9.109375" style="1"/>
    <col min="9176" max="9176" width="5" style="1" customWidth="1"/>
    <col min="9177" max="9177" width="33.109375" style="1" customWidth="1"/>
    <col min="9178" max="9178" width="10.6640625" style="1" customWidth="1"/>
    <col min="9179" max="9179" width="11.33203125" style="1" customWidth="1"/>
    <col min="9180" max="9180" width="6.109375" style="1" customWidth="1"/>
    <col min="9181" max="9181" width="12.6640625" style="1" customWidth="1"/>
    <col min="9182" max="9182" width="12.88671875" style="1" customWidth="1"/>
    <col min="9183" max="9183" width="6.109375" style="1" customWidth="1"/>
    <col min="9184" max="9184" width="11.109375" style="1" customWidth="1"/>
    <col min="9185" max="9185" width="10.33203125" style="1" customWidth="1"/>
    <col min="9186" max="9186" width="6.44140625" style="1" customWidth="1"/>
    <col min="9187" max="9187" width="12.6640625" style="1" customWidth="1"/>
    <col min="9188" max="9188" width="13.6640625" style="1" customWidth="1"/>
    <col min="9189" max="9189" width="6.44140625" style="1" customWidth="1"/>
    <col min="9190" max="9190" width="10.6640625" style="1" customWidth="1"/>
    <col min="9191" max="9191" width="10.33203125" style="1" customWidth="1"/>
    <col min="9192" max="9192" width="7.109375" style="1" customWidth="1"/>
    <col min="9193" max="9193" width="11.33203125" style="1" customWidth="1"/>
    <col min="9194" max="9194" width="12.44140625" style="1" customWidth="1"/>
    <col min="9195" max="9195" width="6" style="1" customWidth="1"/>
    <col min="9196" max="9196" width="10.109375" style="1" customWidth="1"/>
    <col min="9197" max="9197" width="11.33203125" style="1" customWidth="1"/>
    <col min="9198" max="9198" width="6.6640625" style="1" customWidth="1"/>
    <col min="9199" max="9199" width="12" style="1" customWidth="1"/>
    <col min="9200" max="9200" width="12.33203125" style="1" customWidth="1"/>
    <col min="9201" max="9201" width="7.109375" style="1" customWidth="1"/>
    <col min="9202" max="9202" width="10.109375" style="1" customWidth="1"/>
    <col min="9203" max="9203" width="9.88671875" style="1" customWidth="1"/>
    <col min="9204" max="9204" width="7.6640625" style="1" customWidth="1"/>
    <col min="9205" max="9205" width="12.44140625" style="1" customWidth="1"/>
    <col min="9206" max="9206" width="12.6640625" style="1" customWidth="1"/>
    <col min="9207" max="9207" width="7" style="1" customWidth="1"/>
    <col min="9208" max="9208" width="10.6640625" style="1" customWidth="1"/>
    <col min="9209" max="9209" width="9.33203125" style="1" customWidth="1"/>
    <col min="9210" max="9210" width="6.33203125" style="1" customWidth="1"/>
    <col min="9211" max="9211" width="13.5546875" style="1" customWidth="1"/>
    <col min="9212" max="9212" width="10.88671875" style="1" customWidth="1"/>
    <col min="9213" max="9213" width="6.6640625" style="1" customWidth="1"/>
    <col min="9214" max="9214" width="14.44140625" style="1" customWidth="1"/>
    <col min="9215" max="9215" width="14.33203125" style="1" customWidth="1"/>
    <col min="9216" max="9216" width="9.6640625" style="1" customWidth="1"/>
    <col min="9217" max="9217" width="13.5546875" style="1" customWidth="1"/>
    <col min="9218" max="9431" width="9.109375" style="1"/>
    <col min="9432" max="9432" width="5" style="1" customWidth="1"/>
    <col min="9433" max="9433" width="33.109375" style="1" customWidth="1"/>
    <col min="9434" max="9434" width="10.6640625" style="1" customWidth="1"/>
    <col min="9435" max="9435" width="11.33203125" style="1" customWidth="1"/>
    <col min="9436" max="9436" width="6.109375" style="1" customWidth="1"/>
    <col min="9437" max="9437" width="12.6640625" style="1" customWidth="1"/>
    <col min="9438" max="9438" width="12.88671875" style="1" customWidth="1"/>
    <col min="9439" max="9439" width="6.109375" style="1" customWidth="1"/>
    <col min="9440" max="9440" width="11.109375" style="1" customWidth="1"/>
    <col min="9441" max="9441" width="10.33203125" style="1" customWidth="1"/>
    <col min="9442" max="9442" width="6.44140625" style="1" customWidth="1"/>
    <col min="9443" max="9443" width="12.6640625" style="1" customWidth="1"/>
    <col min="9444" max="9444" width="13.6640625" style="1" customWidth="1"/>
    <col min="9445" max="9445" width="6.44140625" style="1" customWidth="1"/>
    <col min="9446" max="9446" width="10.6640625" style="1" customWidth="1"/>
    <col min="9447" max="9447" width="10.33203125" style="1" customWidth="1"/>
    <col min="9448" max="9448" width="7.109375" style="1" customWidth="1"/>
    <col min="9449" max="9449" width="11.33203125" style="1" customWidth="1"/>
    <col min="9450" max="9450" width="12.44140625" style="1" customWidth="1"/>
    <col min="9451" max="9451" width="6" style="1" customWidth="1"/>
    <col min="9452" max="9452" width="10.109375" style="1" customWidth="1"/>
    <col min="9453" max="9453" width="11.33203125" style="1" customWidth="1"/>
    <col min="9454" max="9454" width="6.6640625" style="1" customWidth="1"/>
    <col min="9455" max="9455" width="12" style="1" customWidth="1"/>
    <col min="9456" max="9456" width="12.33203125" style="1" customWidth="1"/>
    <col min="9457" max="9457" width="7.109375" style="1" customWidth="1"/>
    <col min="9458" max="9458" width="10.109375" style="1" customWidth="1"/>
    <col min="9459" max="9459" width="9.88671875" style="1" customWidth="1"/>
    <col min="9460" max="9460" width="7.6640625" style="1" customWidth="1"/>
    <col min="9461" max="9461" width="12.44140625" style="1" customWidth="1"/>
    <col min="9462" max="9462" width="12.6640625" style="1" customWidth="1"/>
    <col min="9463" max="9463" width="7" style="1" customWidth="1"/>
    <col min="9464" max="9464" width="10.6640625" style="1" customWidth="1"/>
    <col min="9465" max="9465" width="9.33203125" style="1" customWidth="1"/>
    <col min="9466" max="9466" width="6.33203125" style="1" customWidth="1"/>
    <col min="9467" max="9467" width="13.5546875" style="1" customWidth="1"/>
    <col min="9468" max="9468" width="10.88671875" style="1" customWidth="1"/>
    <col min="9469" max="9469" width="6.6640625" style="1" customWidth="1"/>
    <col min="9470" max="9470" width="14.44140625" style="1" customWidth="1"/>
    <col min="9471" max="9471" width="14.33203125" style="1" customWidth="1"/>
    <col min="9472" max="9472" width="9.6640625" style="1" customWidth="1"/>
    <col min="9473" max="9473" width="13.5546875" style="1" customWidth="1"/>
    <col min="9474" max="9687" width="9.109375" style="1"/>
    <col min="9688" max="9688" width="5" style="1" customWidth="1"/>
    <col min="9689" max="9689" width="33.109375" style="1" customWidth="1"/>
    <col min="9690" max="9690" width="10.6640625" style="1" customWidth="1"/>
    <col min="9691" max="9691" width="11.33203125" style="1" customWidth="1"/>
    <col min="9692" max="9692" width="6.109375" style="1" customWidth="1"/>
    <col min="9693" max="9693" width="12.6640625" style="1" customWidth="1"/>
    <col min="9694" max="9694" width="12.88671875" style="1" customWidth="1"/>
    <col min="9695" max="9695" width="6.109375" style="1" customWidth="1"/>
    <col min="9696" max="9696" width="11.109375" style="1" customWidth="1"/>
    <col min="9697" max="9697" width="10.33203125" style="1" customWidth="1"/>
    <col min="9698" max="9698" width="6.44140625" style="1" customWidth="1"/>
    <col min="9699" max="9699" width="12.6640625" style="1" customWidth="1"/>
    <col min="9700" max="9700" width="13.6640625" style="1" customWidth="1"/>
    <col min="9701" max="9701" width="6.44140625" style="1" customWidth="1"/>
    <col min="9702" max="9702" width="10.6640625" style="1" customWidth="1"/>
    <col min="9703" max="9703" width="10.33203125" style="1" customWidth="1"/>
    <col min="9704" max="9704" width="7.109375" style="1" customWidth="1"/>
    <col min="9705" max="9705" width="11.33203125" style="1" customWidth="1"/>
    <col min="9706" max="9706" width="12.44140625" style="1" customWidth="1"/>
    <col min="9707" max="9707" width="6" style="1" customWidth="1"/>
    <col min="9708" max="9708" width="10.109375" style="1" customWidth="1"/>
    <col min="9709" max="9709" width="11.33203125" style="1" customWidth="1"/>
    <col min="9710" max="9710" width="6.6640625" style="1" customWidth="1"/>
    <col min="9711" max="9711" width="12" style="1" customWidth="1"/>
    <col min="9712" max="9712" width="12.33203125" style="1" customWidth="1"/>
    <col min="9713" max="9713" width="7.109375" style="1" customWidth="1"/>
    <col min="9714" max="9714" width="10.109375" style="1" customWidth="1"/>
    <col min="9715" max="9715" width="9.88671875" style="1" customWidth="1"/>
    <col min="9716" max="9716" width="7.6640625" style="1" customWidth="1"/>
    <col min="9717" max="9717" width="12.44140625" style="1" customWidth="1"/>
    <col min="9718" max="9718" width="12.6640625" style="1" customWidth="1"/>
    <col min="9719" max="9719" width="7" style="1" customWidth="1"/>
    <col min="9720" max="9720" width="10.6640625" style="1" customWidth="1"/>
    <col min="9721" max="9721" width="9.33203125" style="1" customWidth="1"/>
    <col min="9722" max="9722" width="6.33203125" style="1" customWidth="1"/>
    <col min="9723" max="9723" width="13.5546875" style="1" customWidth="1"/>
    <col min="9724" max="9724" width="10.88671875" style="1" customWidth="1"/>
    <col min="9725" max="9725" width="6.6640625" style="1" customWidth="1"/>
    <col min="9726" max="9726" width="14.44140625" style="1" customWidth="1"/>
    <col min="9727" max="9727" width="14.33203125" style="1" customWidth="1"/>
    <col min="9728" max="9728" width="9.6640625" style="1" customWidth="1"/>
    <col min="9729" max="9729" width="13.5546875" style="1" customWidth="1"/>
    <col min="9730" max="9943" width="9.109375" style="1"/>
    <col min="9944" max="9944" width="5" style="1" customWidth="1"/>
    <col min="9945" max="9945" width="33.109375" style="1" customWidth="1"/>
    <col min="9946" max="9946" width="10.6640625" style="1" customWidth="1"/>
    <col min="9947" max="9947" width="11.33203125" style="1" customWidth="1"/>
    <col min="9948" max="9948" width="6.109375" style="1" customWidth="1"/>
    <col min="9949" max="9949" width="12.6640625" style="1" customWidth="1"/>
    <col min="9950" max="9950" width="12.88671875" style="1" customWidth="1"/>
    <col min="9951" max="9951" width="6.109375" style="1" customWidth="1"/>
    <col min="9952" max="9952" width="11.109375" style="1" customWidth="1"/>
    <col min="9953" max="9953" width="10.33203125" style="1" customWidth="1"/>
    <col min="9954" max="9954" width="6.44140625" style="1" customWidth="1"/>
    <col min="9955" max="9955" width="12.6640625" style="1" customWidth="1"/>
    <col min="9956" max="9956" width="13.6640625" style="1" customWidth="1"/>
    <col min="9957" max="9957" width="6.44140625" style="1" customWidth="1"/>
    <col min="9958" max="9958" width="10.6640625" style="1" customWidth="1"/>
    <col min="9959" max="9959" width="10.33203125" style="1" customWidth="1"/>
    <col min="9960" max="9960" width="7.109375" style="1" customWidth="1"/>
    <col min="9961" max="9961" width="11.33203125" style="1" customWidth="1"/>
    <col min="9962" max="9962" width="12.44140625" style="1" customWidth="1"/>
    <col min="9963" max="9963" width="6" style="1" customWidth="1"/>
    <col min="9964" max="9964" width="10.109375" style="1" customWidth="1"/>
    <col min="9965" max="9965" width="11.33203125" style="1" customWidth="1"/>
    <col min="9966" max="9966" width="6.6640625" style="1" customWidth="1"/>
    <col min="9967" max="9967" width="12" style="1" customWidth="1"/>
    <col min="9968" max="9968" width="12.33203125" style="1" customWidth="1"/>
    <col min="9969" max="9969" width="7.109375" style="1" customWidth="1"/>
    <col min="9970" max="9970" width="10.109375" style="1" customWidth="1"/>
    <col min="9971" max="9971" width="9.88671875" style="1" customWidth="1"/>
    <col min="9972" max="9972" width="7.6640625" style="1" customWidth="1"/>
    <col min="9973" max="9973" width="12.44140625" style="1" customWidth="1"/>
    <col min="9974" max="9974" width="12.6640625" style="1" customWidth="1"/>
    <col min="9975" max="9975" width="7" style="1" customWidth="1"/>
    <col min="9976" max="9976" width="10.6640625" style="1" customWidth="1"/>
    <col min="9977" max="9977" width="9.33203125" style="1" customWidth="1"/>
    <col min="9978" max="9978" width="6.33203125" style="1" customWidth="1"/>
    <col min="9979" max="9979" width="13.5546875" style="1" customWidth="1"/>
    <col min="9980" max="9980" width="10.88671875" style="1" customWidth="1"/>
    <col min="9981" max="9981" width="6.6640625" style="1" customWidth="1"/>
    <col min="9982" max="9982" width="14.44140625" style="1" customWidth="1"/>
    <col min="9983" max="9983" width="14.33203125" style="1" customWidth="1"/>
    <col min="9984" max="9984" width="9.6640625" style="1" customWidth="1"/>
    <col min="9985" max="9985" width="13.5546875" style="1" customWidth="1"/>
    <col min="9986" max="10199" width="9.109375" style="1"/>
    <col min="10200" max="10200" width="5" style="1" customWidth="1"/>
    <col min="10201" max="10201" width="33.109375" style="1" customWidth="1"/>
    <col min="10202" max="10202" width="10.6640625" style="1" customWidth="1"/>
    <col min="10203" max="10203" width="11.33203125" style="1" customWidth="1"/>
    <col min="10204" max="10204" width="6.109375" style="1" customWidth="1"/>
    <col min="10205" max="10205" width="12.6640625" style="1" customWidth="1"/>
    <col min="10206" max="10206" width="12.88671875" style="1" customWidth="1"/>
    <col min="10207" max="10207" width="6.109375" style="1" customWidth="1"/>
    <col min="10208" max="10208" width="11.109375" style="1" customWidth="1"/>
    <col min="10209" max="10209" width="10.33203125" style="1" customWidth="1"/>
    <col min="10210" max="10210" width="6.44140625" style="1" customWidth="1"/>
    <col min="10211" max="10211" width="12.6640625" style="1" customWidth="1"/>
    <col min="10212" max="10212" width="13.6640625" style="1" customWidth="1"/>
    <col min="10213" max="10213" width="6.44140625" style="1" customWidth="1"/>
    <col min="10214" max="10214" width="10.6640625" style="1" customWidth="1"/>
    <col min="10215" max="10215" width="10.33203125" style="1" customWidth="1"/>
    <col min="10216" max="10216" width="7.109375" style="1" customWidth="1"/>
    <col min="10217" max="10217" width="11.33203125" style="1" customWidth="1"/>
    <col min="10218" max="10218" width="12.44140625" style="1" customWidth="1"/>
    <col min="10219" max="10219" width="6" style="1" customWidth="1"/>
    <col min="10220" max="10220" width="10.109375" style="1" customWidth="1"/>
    <col min="10221" max="10221" width="11.33203125" style="1" customWidth="1"/>
    <col min="10222" max="10222" width="6.6640625" style="1" customWidth="1"/>
    <col min="10223" max="10223" width="12" style="1" customWidth="1"/>
    <col min="10224" max="10224" width="12.33203125" style="1" customWidth="1"/>
    <col min="10225" max="10225" width="7.109375" style="1" customWidth="1"/>
    <col min="10226" max="10226" width="10.109375" style="1" customWidth="1"/>
    <col min="10227" max="10227" width="9.88671875" style="1" customWidth="1"/>
    <col min="10228" max="10228" width="7.6640625" style="1" customWidth="1"/>
    <col min="10229" max="10229" width="12.44140625" style="1" customWidth="1"/>
    <col min="10230" max="10230" width="12.6640625" style="1" customWidth="1"/>
    <col min="10231" max="10231" width="7" style="1" customWidth="1"/>
    <col min="10232" max="10232" width="10.6640625" style="1" customWidth="1"/>
    <col min="10233" max="10233" width="9.33203125" style="1" customWidth="1"/>
    <col min="10234" max="10234" width="6.33203125" style="1" customWidth="1"/>
    <col min="10235" max="10235" width="13.5546875" style="1" customWidth="1"/>
    <col min="10236" max="10236" width="10.88671875" style="1" customWidth="1"/>
    <col min="10237" max="10237" width="6.6640625" style="1" customWidth="1"/>
    <col min="10238" max="10238" width="14.44140625" style="1" customWidth="1"/>
    <col min="10239" max="10239" width="14.33203125" style="1" customWidth="1"/>
    <col min="10240" max="10240" width="9.6640625" style="1" customWidth="1"/>
    <col min="10241" max="10241" width="13.5546875" style="1" customWidth="1"/>
    <col min="10242" max="10455" width="9.109375" style="1"/>
    <col min="10456" max="10456" width="5" style="1" customWidth="1"/>
    <col min="10457" max="10457" width="33.109375" style="1" customWidth="1"/>
    <col min="10458" max="10458" width="10.6640625" style="1" customWidth="1"/>
    <col min="10459" max="10459" width="11.33203125" style="1" customWidth="1"/>
    <col min="10460" max="10460" width="6.109375" style="1" customWidth="1"/>
    <col min="10461" max="10461" width="12.6640625" style="1" customWidth="1"/>
    <col min="10462" max="10462" width="12.88671875" style="1" customWidth="1"/>
    <col min="10463" max="10463" width="6.109375" style="1" customWidth="1"/>
    <col min="10464" max="10464" width="11.109375" style="1" customWidth="1"/>
    <col min="10465" max="10465" width="10.33203125" style="1" customWidth="1"/>
    <col min="10466" max="10466" width="6.44140625" style="1" customWidth="1"/>
    <col min="10467" max="10467" width="12.6640625" style="1" customWidth="1"/>
    <col min="10468" max="10468" width="13.6640625" style="1" customWidth="1"/>
    <col min="10469" max="10469" width="6.44140625" style="1" customWidth="1"/>
    <col min="10470" max="10470" width="10.6640625" style="1" customWidth="1"/>
    <col min="10471" max="10471" width="10.33203125" style="1" customWidth="1"/>
    <col min="10472" max="10472" width="7.109375" style="1" customWidth="1"/>
    <col min="10473" max="10473" width="11.33203125" style="1" customWidth="1"/>
    <col min="10474" max="10474" width="12.44140625" style="1" customWidth="1"/>
    <col min="10475" max="10475" width="6" style="1" customWidth="1"/>
    <col min="10476" max="10476" width="10.109375" style="1" customWidth="1"/>
    <col min="10477" max="10477" width="11.33203125" style="1" customWidth="1"/>
    <col min="10478" max="10478" width="6.6640625" style="1" customWidth="1"/>
    <col min="10479" max="10479" width="12" style="1" customWidth="1"/>
    <col min="10480" max="10480" width="12.33203125" style="1" customWidth="1"/>
    <col min="10481" max="10481" width="7.109375" style="1" customWidth="1"/>
    <col min="10482" max="10482" width="10.109375" style="1" customWidth="1"/>
    <col min="10483" max="10483" width="9.88671875" style="1" customWidth="1"/>
    <col min="10484" max="10484" width="7.6640625" style="1" customWidth="1"/>
    <col min="10485" max="10485" width="12.44140625" style="1" customWidth="1"/>
    <col min="10486" max="10486" width="12.6640625" style="1" customWidth="1"/>
    <col min="10487" max="10487" width="7" style="1" customWidth="1"/>
    <col min="10488" max="10488" width="10.6640625" style="1" customWidth="1"/>
    <col min="10489" max="10489" width="9.33203125" style="1" customWidth="1"/>
    <col min="10490" max="10490" width="6.33203125" style="1" customWidth="1"/>
    <col min="10491" max="10491" width="13.5546875" style="1" customWidth="1"/>
    <col min="10492" max="10492" width="10.88671875" style="1" customWidth="1"/>
    <col min="10493" max="10493" width="6.6640625" style="1" customWidth="1"/>
    <col min="10494" max="10494" width="14.44140625" style="1" customWidth="1"/>
    <col min="10495" max="10495" width="14.33203125" style="1" customWidth="1"/>
    <col min="10496" max="10496" width="9.6640625" style="1" customWidth="1"/>
    <col min="10497" max="10497" width="13.5546875" style="1" customWidth="1"/>
    <col min="10498" max="10711" width="9.109375" style="1"/>
    <col min="10712" max="10712" width="5" style="1" customWidth="1"/>
    <col min="10713" max="10713" width="33.109375" style="1" customWidth="1"/>
    <col min="10714" max="10714" width="10.6640625" style="1" customWidth="1"/>
    <col min="10715" max="10715" width="11.33203125" style="1" customWidth="1"/>
    <col min="10716" max="10716" width="6.109375" style="1" customWidth="1"/>
    <col min="10717" max="10717" width="12.6640625" style="1" customWidth="1"/>
    <col min="10718" max="10718" width="12.88671875" style="1" customWidth="1"/>
    <col min="10719" max="10719" width="6.109375" style="1" customWidth="1"/>
    <col min="10720" max="10720" width="11.109375" style="1" customWidth="1"/>
    <col min="10721" max="10721" width="10.33203125" style="1" customWidth="1"/>
    <col min="10722" max="10722" width="6.44140625" style="1" customWidth="1"/>
    <col min="10723" max="10723" width="12.6640625" style="1" customWidth="1"/>
    <col min="10724" max="10724" width="13.6640625" style="1" customWidth="1"/>
    <col min="10725" max="10725" width="6.44140625" style="1" customWidth="1"/>
    <col min="10726" max="10726" width="10.6640625" style="1" customWidth="1"/>
    <col min="10727" max="10727" width="10.33203125" style="1" customWidth="1"/>
    <col min="10728" max="10728" width="7.109375" style="1" customWidth="1"/>
    <col min="10729" max="10729" width="11.33203125" style="1" customWidth="1"/>
    <col min="10730" max="10730" width="12.44140625" style="1" customWidth="1"/>
    <col min="10731" max="10731" width="6" style="1" customWidth="1"/>
    <col min="10732" max="10732" width="10.109375" style="1" customWidth="1"/>
    <col min="10733" max="10733" width="11.33203125" style="1" customWidth="1"/>
    <col min="10734" max="10734" width="6.6640625" style="1" customWidth="1"/>
    <col min="10735" max="10735" width="12" style="1" customWidth="1"/>
    <col min="10736" max="10736" width="12.33203125" style="1" customWidth="1"/>
    <col min="10737" max="10737" width="7.109375" style="1" customWidth="1"/>
    <col min="10738" max="10738" width="10.109375" style="1" customWidth="1"/>
    <col min="10739" max="10739" width="9.88671875" style="1" customWidth="1"/>
    <col min="10740" max="10740" width="7.6640625" style="1" customWidth="1"/>
    <col min="10741" max="10741" width="12.44140625" style="1" customWidth="1"/>
    <col min="10742" max="10742" width="12.6640625" style="1" customWidth="1"/>
    <col min="10743" max="10743" width="7" style="1" customWidth="1"/>
    <col min="10744" max="10744" width="10.6640625" style="1" customWidth="1"/>
    <col min="10745" max="10745" width="9.33203125" style="1" customWidth="1"/>
    <col min="10746" max="10746" width="6.33203125" style="1" customWidth="1"/>
    <col min="10747" max="10747" width="13.5546875" style="1" customWidth="1"/>
    <col min="10748" max="10748" width="10.88671875" style="1" customWidth="1"/>
    <col min="10749" max="10749" width="6.6640625" style="1" customWidth="1"/>
    <col min="10750" max="10750" width="14.44140625" style="1" customWidth="1"/>
    <col min="10751" max="10751" width="14.33203125" style="1" customWidth="1"/>
    <col min="10752" max="10752" width="9.6640625" style="1" customWidth="1"/>
    <col min="10753" max="10753" width="13.5546875" style="1" customWidth="1"/>
    <col min="10754" max="10967" width="9.109375" style="1"/>
    <col min="10968" max="10968" width="5" style="1" customWidth="1"/>
    <col min="10969" max="10969" width="33.109375" style="1" customWidth="1"/>
    <col min="10970" max="10970" width="10.6640625" style="1" customWidth="1"/>
    <col min="10971" max="10971" width="11.33203125" style="1" customWidth="1"/>
    <col min="10972" max="10972" width="6.109375" style="1" customWidth="1"/>
    <col min="10973" max="10973" width="12.6640625" style="1" customWidth="1"/>
    <col min="10974" max="10974" width="12.88671875" style="1" customWidth="1"/>
    <col min="10975" max="10975" width="6.109375" style="1" customWidth="1"/>
    <col min="10976" max="10976" width="11.109375" style="1" customWidth="1"/>
    <col min="10977" max="10977" width="10.33203125" style="1" customWidth="1"/>
    <col min="10978" max="10978" width="6.44140625" style="1" customWidth="1"/>
    <col min="10979" max="10979" width="12.6640625" style="1" customWidth="1"/>
    <col min="10980" max="10980" width="13.6640625" style="1" customWidth="1"/>
    <col min="10981" max="10981" width="6.44140625" style="1" customWidth="1"/>
    <col min="10982" max="10982" width="10.6640625" style="1" customWidth="1"/>
    <col min="10983" max="10983" width="10.33203125" style="1" customWidth="1"/>
    <col min="10984" max="10984" width="7.109375" style="1" customWidth="1"/>
    <col min="10985" max="10985" width="11.33203125" style="1" customWidth="1"/>
    <col min="10986" max="10986" width="12.44140625" style="1" customWidth="1"/>
    <col min="10987" max="10987" width="6" style="1" customWidth="1"/>
    <col min="10988" max="10988" width="10.109375" style="1" customWidth="1"/>
    <col min="10989" max="10989" width="11.33203125" style="1" customWidth="1"/>
    <col min="10990" max="10990" width="6.6640625" style="1" customWidth="1"/>
    <col min="10991" max="10991" width="12" style="1" customWidth="1"/>
    <col min="10992" max="10992" width="12.33203125" style="1" customWidth="1"/>
    <col min="10993" max="10993" width="7.109375" style="1" customWidth="1"/>
    <col min="10994" max="10994" width="10.109375" style="1" customWidth="1"/>
    <col min="10995" max="10995" width="9.88671875" style="1" customWidth="1"/>
    <col min="10996" max="10996" width="7.6640625" style="1" customWidth="1"/>
    <col min="10997" max="10997" width="12.44140625" style="1" customWidth="1"/>
    <col min="10998" max="10998" width="12.6640625" style="1" customWidth="1"/>
    <col min="10999" max="10999" width="7" style="1" customWidth="1"/>
    <col min="11000" max="11000" width="10.6640625" style="1" customWidth="1"/>
    <col min="11001" max="11001" width="9.33203125" style="1" customWidth="1"/>
    <col min="11002" max="11002" width="6.33203125" style="1" customWidth="1"/>
    <col min="11003" max="11003" width="13.5546875" style="1" customWidth="1"/>
    <col min="11004" max="11004" width="10.88671875" style="1" customWidth="1"/>
    <col min="11005" max="11005" width="6.6640625" style="1" customWidth="1"/>
    <col min="11006" max="11006" width="14.44140625" style="1" customWidth="1"/>
    <col min="11007" max="11007" width="14.33203125" style="1" customWidth="1"/>
    <col min="11008" max="11008" width="9.6640625" style="1" customWidth="1"/>
    <col min="11009" max="11009" width="13.5546875" style="1" customWidth="1"/>
    <col min="11010" max="11223" width="9.109375" style="1"/>
    <col min="11224" max="11224" width="5" style="1" customWidth="1"/>
    <col min="11225" max="11225" width="33.109375" style="1" customWidth="1"/>
    <col min="11226" max="11226" width="10.6640625" style="1" customWidth="1"/>
    <col min="11227" max="11227" width="11.33203125" style="1" customWidth="1"/>
    <col min="11228" max="11228" width="6.109375" style="1" customWidth="1"/>
    <col min="11229" max="11229" width="12.6640625" style="1" customWidth="1"/>
    <col min="11230" max="11230" width="12.88671875" style="1" customWidth="1"/>
    <col min="11231" max="11231" width="6.109375" style="1" customWidth="1"/>
    <col min="11232" max="11232" width="11.109375" style="1" customWidth="1"/>
    <col min="11233" max="11233" width="10.33203125" style="1" customWidth="1"/>
    <col min="11234" max="11234" width="6.44140625" style="1" customWidth="1"/>
    <col min="11235" max="11235" width="12.6640625" style="1" customWidth="1"/>
    <col min="11236" max="11236" width="13.6640625" style="1" customWidth="1"/>
    <col min="11237" max="11237" width="6.44140625" style="1" customWidth="1"/>
    <col min="11238" max="11238" width="10.6640625" style="1" customWidth="1"/>
    <col min="11239" max="11239" width="10.33203125" style="1" customWidth="1"/>
    <col min="11240" max="11240" width="7.109375" style="1" customWidth="1"/>
    <col min="11241" max="11241" width="11.33203125" style="1" customWidth="1"/>
    <col min="11242" max="11242" width="12.44140625" style="1" customWidth="1"/>
    <col min="11243" max="11243" width="6" style="1" customWidth="1"/>
    <col min="11244" max="11244" width="10.109375" style="1" customWidth="1"/>
    <col min="11245" max="11245" width="11.33203125" style="1" customWidth="1"/>
    <col min="11246" max="11246" width="6.6640625" style="1" customWidth="1"/>
    <col min="11247" max="11247" width="12" style="1" customWidth="1"/>
    <col min="11248" max="11248" width="12.33203125" style="1" customWidth="1"/>
    <col min="11249" max="11249" width="7.109375" style="1" customWidth="1"/>
    <col min="11250" max="11250" width="10.109375" style="1" customWidth="1"/>
    <col min="11251" max="11251" width="9.88671875" style="1" customWidth="1"/>
    <col min="11252" max="11252" width="7.6640625" style="1" customWidth="1"/>
    <col min="11253" max="11253" width="12.44140625" style="1" customWidth="1"/>
    <col min="11254" max="11254" width="12.6640625" style="1" customWidth="1"/>
    <col min="11255" max="11255" width="7" style="1" customWidth="1"/>
    <col min="11256" max="11256" width="10.6640625" style="1" customWidth="1"/>
    <col min="11257" max="11257" width="9.33203125" style="1" customWidth="1"/>
    <col min="11258" max="11258" width="6.33203125" style="1" customWidth="1"/>
    <col min="11259" max="11259" width="13.5546875" style="1" customWidth="1"/>
    <col min="11260" max="11260" width="10.88671875" style="1" customWidth="1"/>
    <col min="11261" max="11261" width="6.6640625" style="1" customWidth="1"/>
    <col min="11262" max="11262" width="14.44140625" style="1" customWidth="1"/>
    <col min="11263" max="11263" width="14.33203125" style="1" customWidth="1"/>
    <col min="11264" max="11264" width="9.6640625" style="1" customWidth="1"/>
    <col min="11265" max="11265" width="13.5546875" style="1" customWidth="1"/>
    <col min="11266" max="11479" width="9.109375" style="1"/>
    <col min="11480" max="11480" width="5" style="1" customWidth="1"/>
    <col min="11481" max="11481" width="33.109375" style="1" customWidth="1"/>
    <col min="11482" max="11482" width="10.6640625" style="1" customWidth="1"/>
    <col min="11483" max="11483" width="11.33203125" style="1" customWidth="1"/>
    <col min="11484" max="11484" width="6.109375" style="1" customWidth="1"/>
    <col min="11485" max="11485" width="12.6640625" style="1" customWidth="1"/>
    <col min="11486" max="11486" width="12.88671875" style="1" customWidth="1"/>
    <col min="11487" max="11487" width="6.109375" style="1" customWidth="1"/>
    <col min="11488" max="11488" width="11.109375" style="1" customWidth="1"/>
    <col min="11489" max="11489" width="10.33203125" style="1" customWidth="1"/>
    <col min="11490" max="11490" width="6.44140625" style="1" customWidth="1"/>
    <col min="11491" max="11491" width="12.6640625" style="1" customWidth="1"/>
    <col min="11492" max="11492" width="13.6640625" style="1" customWidth="1"/>
    <col min="11493" max="11493" width="6.44140625" style="1" customWidth="1"/>
    <col min="11494" max="11494" width="10.6640625" style="1" customWidth="1"/>
    <col min="11495" max="11495" width="10.33203125" style="1" customWidth="1"/>
    <col min="11496" max="11496" width="7.109375" style="1" customWidth="1"/>
    <col min="11497" max="11497" width="11.33203125" style="1" customWidth="1"/>
    <col min="11498" max="11498" width="12.44140625" style="1" customWidth="1"/>
    <col min="11499" max="11499" width="6" style="1" customWidth="1"/>
    <col min="11500" max="11500" width="10.109375" style="1" customWidth="1"/>
    <col min="11501" max="11501" width="11.33203125" style="1" customWidth="1"/>
    <col min="11502" max="11502" width="6.6640625" style="1" customWidth="1"/>
    <col min="11503" max="11503" width="12" style="1" customWidth="1"/>
    <col min="11504" max="11504" width="12.33203125" style="1" customWidth="1"/>
    <col min="11505" max="11505" width="7.109375" style="1" customWidth="1"/>
    <col min="11506" max="11506" width="10.109375" style="1" customWidth="1"/>
    <col min="11507" max="11507" width="9.88671875" style="1" customWidth="1"/>
    <col min="11508" max="11508" width="7.6640625" style="1" customWidth="1"/>
    <col min="11509" max="11509" width="12.44140625" style="1" customWidth="1"/>
    <col min="11510" max="11510" width="12.6640625" style="1" customWidth="1"/>
    <col min="11511" max="11511" width="7" style="1" customWidth="1"/>
    <col min="11512" max="11512" width="10.6640625" style="1" customWidth="1"/>
    <col min="11513" max="11513" width="9.33203125" style="1" customWidth="1"/>
    <col min="11514" max="11514" width="6.33203125" style="1" customWidth="1"/>
    <col min="11515" max="11515" width="13.5546875" style="1" customWidth="1"/>
    <col min="11516" max="11516" width="10.88671875" style="1" customWidth="1"/>
    <col min="11517" max="11517" width="6.6640625" style="1" customWidth="1"/>
    <col min="11518" max="11518" width="14.44140625" style="1" customWidth="1"/>
    <col min="11519" max="11519" width="14.33203125" style="1" customWidth="1"/>
    <col min="11520" max="11520" width="9.6640625" style="1" customWidth="1"/>
    <col min="11521" max="11521" width="13.5546875" style="1" customWidth="1"/>
    <col min="11522" max="11735" width="9.109375" style="1"/>
    <col min="11736" max="11736" width="5" style="1" customWidth="1"/>
    <col min="11737" max="11737" width="33.109375" style="1" customWidth="1"/>
    <col min="11738" max="11738" width="10.6640625" style="1" customWidth="1"/>
    <col min="11739" max="11739" width="11.33203125" style="1" customWidth="1"/>
    <col min="11740" max="11740" width="6.109375" style="1" customWidth="1"/>
    <col min="11741" max="11741" width="12.6640625" style="1" customWidth="1"/>
    <col min="11742" max="11742" width="12.88671875" style="1" customWidth="1"/>
    <col min="11743" max="11743" width="6.109375" style="1" customWidth="1"/>
    <col min="11744" max="11744" width="11.109375" style="1" customWidth="1"/>
    <col min="11745" max="11745" width="10.33203125" style="1" customWidth="1"/>
    <col min="11746" max="11746" width="6.44140625" style="1" customWidth="1"/>
    <col min="11747" max="11747" width="12.6640625" style="1" customWidth="1"/>
    <col min="11748" max="11748" width="13.6640625" style="1" customWidth="1"/>
    <col min="11749" max="11749" width="6.44140625" style="1" customWidth="1"/>
    <col min="11750" max="11750" width="10.6640625" style="1" customWidth="1"/>
    <col min="11751" max="11751" width="10.33203125" style="1" customWidth="1"/>
    <col min="11752" max="11752" width="7.109375" style="1" customWidth="1"/>
    <col min="11753" max="11753" width="11.33203125" style="1" customWidth="1"/>
    <col min="11754" max="11754" width="12.44140625" style="1" customWidth="1"/>
    <col min="11755" max="11755" width="6" style="1" customWidth="1"/>
    <col min="11756" max="11756" width="10.109375" style="1" customWidth="1"/>
    <col min="11757" max="11757" width="11.33203125" style="1" customWidth="1"/>
    <col min="11758" max="11758" width="6.6640625" style="1" customWidth="1"/>
    <col min="11759" max="11759" width="12" style="1" customWidth="1"/>
    <col min="11760" max="11760" width="12.33203125" style="1" customWidth="1"/>
    <col min="11761" max="11761" width="7.109375" style="1" customWidth="1"/>
    <col min="11762" max="11762" width="10.109375" style="1" customWidth="1"/>
    <col min="11763" max="11763" width="9.88671875" style="1" customWidth="1"/>
    <col min="11764" max="11764" width="7.6640625" style="1" customWidth="1"/>
    <col min="11765" max="11765" width="12.44140625" style="1" customWidth="1"/>
    <col min="11766" max="11766" width="12.6640625" style="1" customWidth="1"/>
    <col min="11767" max="11767" width="7" style="1" customWidth="1"/>
    <col min="11768" max="11768" width="10.6640625" style="1" customWidth="1"/>
    <col min="11769" max="11769" width="9.33203125" style="1" customWidth="1"/>
    <col min="11770" max="11770" width="6.33203125" style="1" customWidth="1"/>
    <col min="11771" max="11771" width="13.5546875" style="1" customWidth="1"/>
    <col min="11772" max="11772" width="10.88671875" style="1" customWidth="1"/>
    <col min="11773" max="11773" width="6.6640625" style="1" customWidth="1"/>
    <col min="11774" max="11774" width="14.44140625" style="1" customWidth="1"/>
    <col min="11775" max="11775" width="14.33203125" style="1" customWidth="1"/>
    <col min="11776" max="11776" width="9.6640625" style="1" customWidth="1"/>
    <col min="11777" max="11777" width="13.5546875" style="1" customWidth="1"/>
    <col min="11778" max="11991" width="9.109375" style="1"/>
    <col min="11992" max="11992" width="5" style="1" customWidth="1"/>
    <col min="11993" max="11993" width="33.109375" style="1" customWidth="1"/>
    <col min="11994" max="11994" width="10.6640625" style="1" customWidth="1"/>
    <col min="11995" max="11995" width="11.33203125" style="1" customWidth="1"/>
    <col min="11996" max="11996" width="6.109375" style="1" customWidth="1"/>
    <col min="11997" max="11997" width="12.6640625" style="1" customWidth="1"/>
    <col min="11998" max="11998" width="12.88671875" style="1" customWidth="1"/>
    <col min="11999" max="11999" width="6.109375" style="1" customWidth="1"/>
    <col min="12000" max="12000" width="11.109375" style="1" customWidth="1"/>
    <col min="12001" max="12001" width="10.33203125" style="1" customWidth="1"/>
    <col min="12002" max="12002" width="6.44140625" style="1" customWidth="1"/>
    <col min="12003" max="12003" width="12.6640625" style="1" customWidth="1"/>
    <col min="12004" max="12004" width="13.6640625" style="1" customWidth="1"/>
    <col min="12005" max="12005" width="6.44140625" style="1" customWidth="1"/>
    <col min="12006" max="12006" width="10.6640625" style="1" customWidth="1"/>
    <col min="12007" max="12007" width="10.33203125" style="1" customWidth="1"/>
    <col min="12008" max="12008" width="7.109375" style="1" customWidth="1"/>
    <col min="12009" max="12009" width="11.33203125" style="1" customWidth="1"/>
    <col min="12010" max="12010" width="12.44140625" style="1" customWidth="1"/>
    <col min="12011" max="12011" width="6" style="1" customWidth="1"/>
    <col min="12012" max="12012" width="10.109375" style="1" customWidth="1"/>
    <col min="12013" max="12013" width="11.33203125" style="1" customWidth="1"/>
    <col min="12014" max="12014" width="6.6640625" style="1" customWidth="1"/>
    <col min="12015" max="12015" width="12" style="1" customWidth="1"/>
    <col min="12016" max="12016" width="12.33203125" style="1" customWidth="1"/>
    <col min="12017" max="12017" width="7.109375" style="1" customWidth="1"/>
    <col min="12018" max="12018" width="10.109375" style="1" customWidth="1"/>
    <col min="12019" max="12019" width="9.88671875" style="1" customWidth="1"/>
    <col min="12020" max="12020" width="7.6640625" style="1" customWidth="1"/>
    <col min="12021" max="12021" width="12.44140625" style="1" customWidth="1"/>
    <col min="12022" max="12022" width="12.6640625" style="1" customWidth="1"/>
    <col min="12023" max="12023" width="7" style="1" customWidth="1"/>
    <col min="12024" max="12024" width="10.6640625" style="1" customWidth="1"/>
    <col min="12025" max="12025" width="9.33203125" style="1" customWidth="1"/>
    <col min="12026" max="12026" width="6.33203125" style="1" customWidth="1"/>
    <col min="12027" max="12027" width="13.5546875" style="1" customWidth="1"/>
    <col min="12028" max="12028" width="10.88671875" style="1" customWidth="1"/>
    <col min="12029" max="12029" width="6.6640625" style="1" customWidth="1"/>
    <col min="12030" max="12030" width="14.44140625" style="1" customWidth="1"/>
    <col min="12031" max="12031" width="14.33203125" style="1" customWidth="1"/>
    <col min="12032" max="12032" width="9.6640625" style="1" customWidth="1"/>
    <col min="12033" max="12033" width="13.5546875" style="1" customWidth="1"/>
    <col min="12034" max="12247" width="9.109375" style="1"/>
    <col min="12248" max="12248" width="5" style="1" customWidth="1"/>
    <col min="12249" max="12249" width="33.109375" style="1" customWidth="1"/>
    <col min="12250" max="12250" width="10.6640625" style="1" customWidth="1"/>
    <col min="12251" max="12251" width="11.33203125" style="1" customWidth="1"/>
    <col min="12252" max="12252" width="6.109375" style="1" customWidth="1"/>
    <col min="12253" max="12253" width="12.6640625" style="1" customWidth="1"/>
    <col min="12254" max="12254" width="12.88671875" style="1" customWidth="1"/>
    <col min="12255" max="12255" width="6.109375" style="1" customWidth="1"/>
    <col min="12256" max="12256" width="11.109375" style="1" customWidth="1"/>
    <col min="12257" max="12257" width="10.33203125" style="1" customWidth="1"/>
    <col min="12258" max="12258" width="6.44140625" style="1" customWidth="1"/>
    <col min="12259" max="12259" width="12.6640625" style="1" customWidth="1"/>
    <col min="12260" max="12260" width="13.6640625" style="1" customWidth="1"/>
    <col min="12261" max="12261" width="6.44140625" style="1" customWidth="1"/>
    <col min="12262" max="12262" width="10.6640625" style="1" customWidth="1"/>
    <col min="12263" max="12263" width="10.33203125" style="1" customWidth="1"/>
    <col min="12264" max="12264" width="7.109375" style="1" customWidth="1"/>
    <col min="12265" max="12265" width="11.33203125" style="1" customWidth="1"/>
    <col min="12266" max="12266" width="12.44140625" style="1" customWidth="1"/>
    <col min="12267" max="12267" width="6" style="1" customWidth="1"/>
    <col min="12268" max="12268" width="10.109375" style="1" customWidth="1"/>
    <col min="12269" max="12269" width="11.33203125" style="1" customWidth="1"/>
    <col min="12270" max="12270" width="6.6640625" style="1" customWidth="1"/>
    <col min="12271" max="12271" width="12" style="1" customWidth="1"/>
    <col min="12272" max="12272" width="12.33203125" style="1" customWidth="1"/>
    <col min="12273" max="12273" width="7.109375" style="1" customWidth="1"/>
    <col min="12274" max="12274" width="10.109375" style="1" customWidth="1"/>
    <col min="12275" max="12275" width="9.88671875" style="1" customWidth="1"/>
    <col min="12276" max="12276" width="7.6640625" style="1" customWidth="1"/>
    <col min="12277" max="12277" width="12.44140625" style="1" customWidth="1"/>
    <col min="12278" max="12278" width="12.6640625" style="1" customWidth="1"/>
    <col min="12279" max="12279" width="7" style="1" customWidth="1"/>
    <col min="12280" max="12280" width="10.6640625" style="1" customWidth="1"/>
    <col min="12281" max="12281" width="9.33203125" style="1" customWidth="1"/>
    <col min="12282" max="12282" width="6.33203125" style="1" customWidth="1"/>
    <col min="12283" max="12283" width="13.5546875" style="1" customWidth="1"/>
    <col min="12284" max="12284" width="10.88671875" style="1" customWidth="1"/>
    <col min="12285" max="12285" width="6.6640625" style="1" customWidth="1"/>
    <col min="12286" max="12286" width="14.44140625" style="1" customWidth="1"/>
    <col min="12287" max="12287" width="14.33203125" style="1" customWidth="1"/>
    <col min="12288" max="12288" width="9.6640625" style="1" customWidth="1"/>
    <col min="12289" max="12289" width="13.5546875" style="1" customWidth="1"/>
    <col min="12290" max="12503" width="9.109375" style="1"/>
    <col min="12504" max="12504" width="5" style="1" customWidth="1"/>
    <col min="12505" max="12505" width="33.109375" style="1" customWidth="1"/>
    <col min="12506" max="12506" width="10.6640625" style="1" customWidth="1"/>
    <col min="12507" max="12507" width="11.33203125" style="1" customWidth="1"/>
    <col min="12508" max="12508" width="6.109375" style="1" customWidth="1"/>
    <col min="12509" max="12509" width="12.6640625" style="1" customWidth="1"/>
    <col min="12510" max="12510" width="12.88671875" style="1" customWidth="1"/>
    <col min="12511" max="12511" width="6.109375" style="1" customWidth="1"/>
    <col min="12512" max="12512" width="11.109375" style="1" customWidth="1"/>
    <col min="12513" max="12513" width="10.33203125" style="1" customWidth="1"/>
    <col min="12514" max="12514" width="6.44140625" style="1" customWidth="1"/>
    <col min="12515" max="12515" width="12.6640625" style="1" customWidth="1"/>
    <col min="12516" max="12516" width="13.6640625" style="1" customWidth="1"/>
    <col min="12517" max="12517" width="6.44140625" style="1" customWidth="1"/>
    <col min="12518" max="12518" width="10.6640625" style="1" customWidth="1"/>
    <col min="12519" max="12519" width="10.33203125" style="1" customWidth="1"/>
    <col min="12520" max="12520" width="7.109375" style="1" customWidth="1"/>
    <col min="12521" max="12521" width="11.33203125" style="1" customWidth="1"/>
    <col min="12522" max="12522" width="12.44140625" style="1" customWidth="1"/>
    <col min="12523" max="12523" width="6" style="1" customWidth="1"/>
    <col min="12524" max="12524" width="10.109375" style="1" customWidth="1"/>
    <col min="12525" max="12525" width="11.33203125" style="1" customWidth="1"/>
    <col min="12526" max="12526" width="6.6640625" style="1" customWidth="1"/>
    <col min="12527" max="12527" width="12" style="1" customWidth="1"/>
    <col min="12528" max="12528" width="12.33203125" style="1" customWidth="1"/>
    <col min="12529" max="12529" width="7.109375" style="1" customWidth="1"/>
    <col min="12530" max="12530" width="10.109375" style="1" customWidth="1"/>
    <col min="12531" max="12531" width="9.88671875" style="1" customWidth="1"/>
    <col min="12532" max="12532" width="7.6640625" style="1" customWidth="1"/>
    <col min="12533" max="12533" width="12.44140625" style="1" customWidth="1"/>
    <col min="12534" max="12534" width="12.6640625" style="1" customWidth="1"/>
    <col min="12535" max="12535" width="7" style="1" customWidth="1"/>
    <col min="12536" max="12536" width="10.6640625" style="1" customWidth="1"/>
    <col min="12537" max="12537" width="9.33203125" style="1" customWidth="1"/>
    <col min="12538" max="12538" width="6.33203125" style="1" customWidth="1"/>
    <col min="12539" max="12539" width="13.5546875" style="1" customWidth="1"/>
    <col min="12540" max="12540" width="10.88671875" style="1" customWidth="1"/>
    <col min="12541" max="12541" width="6.6640625" style="1" customWidth="1"/>
    <col min="12542" max="12542" width="14.44140625" style="1" customWidth="1"/>
    <col min="12543" max="12543" width="14.33203125" style="1" customWidth="1"/>
    <col min="12544" max="12544" width="9.6640625" style="1" customWidth="1"/>
    <col min="12545" max="12545" width="13.5546875" style="1" customWidth="1"/>
    <col min="12546" max="12759" width="9.109375" style="1"/>
    <col min="12760" max="12760" width="5" style="1" customWidth="1"/>
    <col min="12761" max="12761" width="33.109375" style="1" customWidth="1"/>
    <col min="12762" max="12762" width="10.6640625" style="1" customWidth="1"/>
    <col min="12763" max="12763" width="11.33203125" style="1" customWidth="1"/>
    <col min="12764" max="12764" width="6.109375" style="1" customWidth="1"/>
    <col min="12765" max="12765" width="12.6640625" style="1" customWidth="1"/>
    <col min="12766" max="12766" width="12.88671875" style="1" customWidth="1"/>
    <col min="12767" max="12767" width="6.109375" style="1" customWidth="1"/>
    <col min="12768" max="12768" width="11.109375" style="1" customWidth="1"/>
    <col min="12769" max="12769" width="10.33203125" style="1" customWidth="1"/>
    <col min="12770" max="12770" width="6.44140625" style="1" customWidth="1"/>
    <col min="12771" max="12771" width="12.6640625" style="1" customWidth="1"/>
    <col min="12772" max="12772" width="13.6640625" style="1" customWidth="1"/>
    <col min="12773" max="12773" width="6.44140625" style="1" customWidth="1"/>
    <col min="12774" max="12774" width="10.6640625" style="1" customWidth="1"/>
    <col min="12775" max="12775" width="10.33203125" style="1" customWidth="1"/>
    <col min="12776" max="12776" width="7.109375" style="1" customWidth="1"/>
    <col min="12777" max="12777" width="11.33203125" style="1" customWidth="1"/>
    <col min="12778" max="12778" width="12.44140625" style="1" customWidth="1"/>
    <col min="12779" max="12779" width="6" style="1" customWidth="1"/>
    <col min="12780" max="12780" width="10.109375" style="1" customWidth="1"/>
    <col min="12781" max="12781" width="11.33203125" style="1" customWidth="1"/>
    <col min="12782" max="12782" width="6.6640625" style="1" customWidth="1"/>
    <col min="12783" max="12783" width="12" style="1" customWidth="1"/>
    <col min="12784" max="12784" width="12.33203125" style="1" customWidth="1"/>
    <col min="12785" max="12785" width="7.109375" style="1" customWidth="1"/>
    <col min="12786" max="12786" width="10.109375" style="1" customWidth="1"/>
    <col min="12787" max="12787" width="9.88671875" style="1" customWidth="1"/>
    <col min="12788" max="12788" width="7.6640625" style="1" customWidth="1"/>
    <col min="12789" max="12789" width="12.44140625" style="1" customWidth="1"/>
    <col min="12790" max="12790" width="12.6640625" style="1" customWidth="1"/>
    <col min="12791" max="12791" width="7" style="1" customWidth="1"/>
    <col min="12792" max="12792" width="10.6640625" style="1" customWidth="1"/>
    <col min="12793" max="12793" width="9.33203125" style="1" customWidth="1"/>
    <col min="12794" max="12794" width="6.33203125" style="1" customWidth="1"/>
    <col min="12795" max="12795" width="13.5546875" style="1" customWidth="1"/>
    <col min="12796" max="12796" width="10.88671875" style="1" customWidth="1"/>
    <col min="12797" max="12797" width="6.6640625" style="1" customWidth="1"/>
    <col min="12798" max="12798" width="14.44140625" style="1" customWidth="1"/>
    <col min="12799" max="12799" width="14.33203125" style="1" customWidth="1"/>
    <col min="12800" max="12800" width="9.6640625" style="1" customWidth="1"/>
    <col min="12801" max="12801" width="13.5546875" style="1" customWidth="1"/>
    <col min="12802" max="13015" width="9.109375" style="1"/>
    <col min="13016" max="13016" width="5" style="1" customWidth="1"/>
    <col min="13017" max="13017" width="33.109375" style="1" customWidth="1"/>
    <col min="13018" max="13018" width="10.6640625" style="1" customWidth="1"/>
    <col min="13019" max="13019" width="11.33203125" style="1" customWidth="1"/>
    <col min="13020" max="13020" width="6.109375" style="1" customWidth="1"/>
    <col min="13021" max="13021" width="12.6640625" style="1" customWidth="1"/>
    <col min="13022" max="13022" width="12.88671875" style="1" customWidth="1"/>
    <col min="13023" max="13023" width="6.109375" style="1" customWidth="1"/>
    <col min="13024" max="13024" width="11.109375" style="1" customWidth="1"/>
    <col min="13025" max="13025" width="10.33203125" style="1" customWidth="1"/>
    <col min="13026" max="13026" width="6.44140625" style="1" customWidth="1"/>
    <col min="13027" max="13027" width="12.6640625" style="1" customWidth="1"/>
    <col min="13028" max="13028" width="13.6640625" style="1" customWidth="1"/>
    <col min="13029" max="13029" width="6.44140625" style="1" customWidth="1"/>
    <col min="13030" max="13030" width="10.6640625" style="1" customWidth="1"/>
    <col min="13031" max="13031" width="10.33203125" style="1" customWidth="1"/>
    <col min="13032" max="13032" width="7.109375" style="1" customWidth="1"/>
    <col min="13033" max="13033" width="11.33203125" style="1" customWidth="1"/>
    <col min="13034" max="13034" width="12.44140625" style="1" customWidth="1"/>
    <col min="13035" max="13035" width="6" style="1" customWidth="1"/>
    <col min="13036" max="13036" width="10.109375" style="1" customWidth="1"/>
    <col min="13037" max="13037" width="11.33203125" style="1" customWidth="1"/>
    <col min="13038" max="13038" width="6.6640625" style="1" customWidth="1"/>
    <col min="13039" max="13039" width="12" style="1" customWidth="1"/>
    <col min="13040" max="13040" width="12.33203125" style="1" customWidth="1"/>
    <col min="13041" max="13041" width="7.109375" style="1" customWidth="1"/>
    <col min="13042" max="13042" width="10.109375" style="1" customWidth="1"/>
    <col min="13043" max="13043" width="9.88671875" style="1" customWidth="1"/>
    <col min="13044" max="13044" width="7.6640625" style="1" customWidth="1"/>
    <col min="13045" max="13045" width="12.44140625" style="1" customWidth="1"/>
    <col min="13046" max="13046" width="12.6640625" style="1" customWidth="1"/>
    <col min="13047" max="13047" width="7" style="1" customWidth="1"/>
    <col min="13048" max="13048" width="10.6640625" style="1" customWidth="1"/>
    <col min="13049" max="13049" width="9.33203125" style="1" customWidth="1"/>
    <col min="13050" max="13050" width="6.33203125" style="1" customWidth="1"/>
    <col min="13051" max="13051" width="13.5546875" style="1" customWidth="1"/>
    <col min="13052" max="13052" width="10.88671875" style="1" customWidth="1"/>
    <col min="13053" max="13053" width="6.6640625" style="1" customWidth="1"/>
    <col min="13054" max="13054" width="14.44140625" style="1" customWidth="1"/>
    <col min="13055" max="13055" width="14.33203125" style="1" customWidth="1"/>
    <col min="13056" max="13056" width="9.6640625" style="1" customWidth="1"/>
    <col min="13057" max="13057" width="13.5546875" style="1" customWidth="1"/>
    <col min="13058" max="13271" width="9.109375" style="1"/>
    <col min="13272" max="13272" width="5" style="1" customWidth="1"/>
    <col min="13273" max="13273" width="33.109375" style="1" customWidth="1"/>
    <col min="13274" max="13274" width="10.6640625" style="1" customWidth="1"/>
    <col min="13275" max="13275" width="11.33203125" style="1" customWidth="1"/>
    <col min="13276" max="13276" width="6.109375" style="1" customWidth="1"/>
    <col min="13277" max="13277" width="12.6640625" style="1" customWidth="1"/>
    <col min="13278" max="13278" width="12.88671875" style="1" customWidth="1"/>
    <col min="13279" max="13279" width="6.109375" style="1" customWidth="1"/>
    <col min="13280" max="13280" width="11.109375" style="1" customWidth="1"/>
    <col min="13281" max="13281" width="10.33203125" style="1" customWidth="1"/>
    <col min="13282" max="13282" width="6.44140625" style="1" customWidth="1"/>
    <col min="13283" max="13283" width="12.6640625" style="1" customWidth="1"/>
    <col min="13284" max="13284" width="13.6640625" style="1" customWidth="1"/>
    <col min="13285" max="13285" width="6.44140625" style="1" customWidth="1"/>
    <col min="13286" max="13286" width="10.6640625" style="1" customWidth="1"/>
    <col min="13287" max="13287" width="10.33203125" style="1" customWidth="1"/>
    <col min="13288" max="13288" width="7.109375" style="1" customWidth="1"/>
    <col min="13289" max="13289" width="11.33203125" style="1" customWidth="1"/>
    <col min="13290" max="13290" width="12.44140625" style="1" customWidth="1"/>
    <col min="13291" max="13291" width="6" style="1" customWidth="1"/>
    <col min="13292" max="13292" width="10.109375" style="1" customWidth="1"/>
    <col min="13293" max="13293" width="11.33203125" style="1" customWidth="1"/>
    <col min="13294" max="13294" width="6.6640625" style="1" customWidth="1"/>
    <col min="13295" max="13295" width="12" style="1" customWidth="1"/>
    <col min="13296" max="13296" width="12.33203125" style="1" customWidth="1"/>
    <col min="13297" max="13297" width="7.109375" style="1" customWidth="1"/>
    <col min="13298" max="13298" width="10.109375" style="1" customWidth="1"/>
    <col min="13299" max="13299" width="9.88671875" style="1" customWidth="1"/>
    <col min="13300" max="13300" width="7.6640625" style="1" customWidth="1"/>
    <col min="13301" max="13301" width="12.44140625" style="1" customWidth="1"/>
    <col min="13302" max="13302" width="12.6640625" style="1" customWidth="1"/>
    <col min="13303" max="13303" width="7" style="1" customWidth="1"/>
    <col min="13304" max="13304" width="10.6640625" style="1" customWidth="1"/>
    <col min="13305" max="13305" width="9.33203125" style="1" customWidth="1"/>
    <col min="13306" max="13306" width="6.33203125" style="1" customWidth="1"/>
    <col min="13307" max="13307" width="13.5546875" style="1" customWidth="1"/>
    <col min="13308" max="13308" width="10.88671875" style="1" customWidth="1"/>
    <col min="13309" max="13309" width="6.6640625" style="1" customWidth="1"/>
    <col min="13310" max="13310" width="14.44140625" style="1" customWidth="1"/>
    <col min="13311" max="13311" width="14.33203125" style="1" customWidth="1"/>
    <col min="13312" max="13312" width="9.6640625" style="1" customWidth="1"/>
    <col min="13313" max="13313" width="13.5546875" style="1" customWidth="1"/>
    <col min="13314" max="13527" width="9.109375" style="1"/>
    <col min="13528" max="13528" width="5" style="1" customWidth="1"/>
    <col min="13529" max="13529" width="33.109375" style="1" customWidth="1"/>
    <col min="13530" max="13530" width="10.6640625" style="1" customWidth="1"/>
    <col min="13531" max="13531" width="11.33203125" style="1" customWidth="1"/>
    <col min="13532" max="13532" width="6.109375" style="1" customWidth="1"/>
    <col min="13533" max="13533" width="12.6640625" style="1" customWidth="1"/>
    <col min="13534" max="13534" width="12.88671875" style="1" customWidth="1"/>
    <col min="13535" max="13535" width="6.109375" style="1" customWidth="1"/>
    <col min="13536" max="13536" width="11.109375" style="1" customWidth="1"/>
    <col min="13537" max="13537" width="10.33203125" style="1" customWidth="1"/>
    <col min="13538" max="13538" width="6.44140625" style="1" customWidth="1"/>
    <col min="13539" max="13539" width="12.6640625" style="1" customWidth="1"/>
    <col min="13540" max="13540" width="13.6640625" style="1" customWidth="1"/>
    <col min="13541" max="13541" width="6.44140625" style="1" customWidth="1"/>
    <col min="13542" max="13542" width="10.6640625" style="1" customWidth="1"/>
    <col min="13543" max="13543" width="10.33203125" style="1" customWidth="1"/>
    <col min="13544" max="13544" width="7.109375" style="1" customWidth="1"/>
    <col min="13545" max="13545" width="11.33203125" style="1" customWidth="1"/>
    <col min="13546" max="13546" width="12.44140625" style="1" customWidth="1"/>
    <col min="13547" max="13547" width="6" style="1" customWidth="1"/>
    <col min="13548" max="13548" width="10.109375" style="1" customWidth="1"/>
    <col min="13549" max="13549" width="11.33203125" style="1" customWidth="1"/>
    <col min="13550" max="13550" width="6.6640625" style="1" customWidth="1"/>
    <col min="13551" max="13551" width="12" style="1" customWidth="1"/>
    <col min="13552" max="13552" width="12.33203125" style="1" customWidth="1"/>
    <col min="13553" max="13553" width="7.109375" style="1" customWidth="1"/>
    <col min="13554" max="13554" width="10.109375" style="1" customWidth="1"/>
    <col min="13555" max="13555" width="9.88671875" style="1" customWidth="1"/>
    <col min="13556" max="13556" width="7.6640625" style="1" customWidth="1"/>
    <col min="13557" max="13557" width="12.44140625" style="1" customWidth="1"/>
    <col min="13558" max="13558" width="12.6640625" style="1" customWidth="1"/>
    <col min="13559" max="13559" width="7" style="1" customWidth="1"/>
    <col min="13560" max="13560" width="10.6640625" style="1" customWidth="1"/>
    <col min="13561" max="13561" width="9.33203125" style="1" customWidth="1"/>
    <col min="13562" max="13562" width="6.33203125" style="1" customWidth="1"/>
    <col min="13563" max="13563" width="13.5546875" style="1" customWidth="1"/>
    <col min="13564" max="13564" width="10.88671875" style="1" customWidth="1"/>
    <col min="13565" max="13565" width="6.6640625" style="1" customWidth="1"/>
    <col min="13566" max="13566" width="14.44140625" style="1" customWidth="1"/>
    <col min="13567" max="13567" width="14.33203125" style="1" customWidth="1"/>
    <col min="13568" max="13568" width="9.6640625" style="1" customWidth="1"/>
    <col min="13569" max="13569" width="13.5546875" style="1" customWidth="1"/>
    <col min="13570" max="13783" width="9.109375" style="1"/>
    <col min="13784" max="13784" width="5" style="1" customWidth="1"/>
    <col min="13785" max="13785" width="33.109375" style="1" customWidth="1"/>
    <col min="13786" max="13786" width="10.6640625" style="1" customWidth="1"/>
    <col min="13787" max="13787" width="11.33203125" style="1" customWidth="1"/>
    <col min="13788" max="13788" width="6.109375" style="1" customWidth="1"/>
    <col min="13789" max="13789" width="12.6640625" style="1" customWidth="1"/>
    <col min="13790" max="13790" width="12.88671875" style="1" customWidth="1"/>
    <col min="13791" max="13791" width="6.109375" style="1" customWidth="1"/>
    <col min="13792" max="13792" width="11.109375" style="1" customWidth="1"/>
    <col min="13793" max="13793" width="10.33203125" style="1" customWidth="1"/>
    <col min="13794" max="13794" width="6.44140625" style="1" customWidth="1"/>
    <col min="13795" max="13795" width="12.6640625" style="1" customWidth="1"/>
    <col min="13796" max="13796" width="13.6640625" style="1" customWidth="1"/>
    <col min="13797" max="13797" width="6.44140625" style="1" customWidth="1"/>
    <col min="13798" max="13798" width="10.6640625" style="1" customWidth="1"/>
    <col min="13799" max="13799" width="10.33203125" style="1" customWidth="1"/>
    <col min="13800" max="13800" width="7.109375" style="1" customWidth="1"/>
    <col min="13801" max="13801" width="11.33203125" style="1" customWidth="1"/>
    <col min="13802" max="13802" width="12.44140625" style="1" customWidth="1"/>
    <col min="13803" max="13803" width="6" style="1" customWidth="1"/>
    <col min="13804" max="13804" width="10.109375" style="1" customWidth="1"/>
    <col min="13805" max="13805" width="11.33203125" style="1" customWidth="1"/>
    <col min="13806" max="13806" width="6.6640625" style="1" customWidth="1"/>
    <col min="13807" max="13807" width="12" style="1" customWidth="1"/>
    <col min="13808" max="13808" width="12.33203125" style="1" customWidth="1"/>
    <col min="13809" max="13809" width="7.109375" style="1" customWidth="1"/>
    <col min="13810" max="13810" width="10.109375" style="1" customWidth="1"/>
    <col min="13811" max="13811" width="9.88671875" style="1" customWidth="1"/>
    <col min="13812" max="13812" width="7.6640625" style="1" customWidth="1"/>
    <col min="13813" max="13813" width="12.44140625" style="1" customWidth="1"/>
    <col min="13814" max="13814" width="12.6640625" style="1" customWidth="1"/>
    <col min="13815" max="13815" width="7" style="1" customWidth="1"/>
    <col min="13816" max="13816" width="10.6640625" style="1" customWidth="1"/>
    <col min="13817" max="13817" width="9.33203125" style="1" customWidth="1"/>
    <col min="13818" max="13818" width="6.33203125" style="1" customWidth="1"/>
    <col min="13819" max="13819" width="13.5546875" style="1" customWidth="1"/>
    <col min="13820" max="13820" width="10.88671875" style="1" customWidth="1"/>
    <col min="13821" max="13821" width="6.6640625" style="1" customWidth="1"/>
    <col min="13822" max="13822" width="14.44140625" style="1" customWidth="1"/>
    <col min="13823" max="13823" width="14.33203125" style="1" customWidth="1"/>
    <col min="13824" max="13824" width="9.6640625" style="1" customWidth="1"/>
    <col min="13825" max="13825" width="13.5546875" style="1" customWidth="1"/>
    <col min="13826" max="14039" width="9.109375" style="1"/>
    <col min="14040" max="14040" width="5" style="1" customWidth="1"/>
    <col min="14041" max="14041" width="33.109375" style="1" customWidth="1"/>
    <col min="14042" max="14042" width="10.6640625" style="1" customWidth="1"/>
    <col min="14043" max="14043" width="11.33203125" style="1" customWidth="1"/>
    <col min="14044" max="14044" width="6.109375" style="1" customWidth="1"/>
    <col min="14045" max="14045" width="12.6640625" style="1" customWidth="1"/>
    <col min="14046" max="14046" width="12.88671875" style="1" customWidth="1"/>
    <col min="14047" max="14047" width="6.109375" style="1" customWidth="1"/>
    <col min="14048" max="14048" width="11.109375" style="1" customWidth="1"/>
    <col min="14049" max="14049" width="10.33203125" style="1" customWidth="1"/>
    <col min="14050" max="14050" width="6.44140625" style="1" customWidth="1"/>
    <col min="14051" max="14051" width="12.6640625" style="1" customWidth="1"/>
    <col min="14052" max="14052" width="13.6640625" style="1" customWidth="1"/>
    <col min="14053" max="14053" width="6.44140625" style="1" customWidth="1"/>
    <col min="14054" max="14054" width="10.6640625" style="1" customWidth="1"/>
    <col min="14055" max="14055" width="10.33203125" style="1" customWidth="1"/>
    <col min="14056" max="14056" width="7.109375" style="1" customWidth="1"/>
    <col min="14057" max="14057" width="11.33203125" style="1" customWidth="1"/>
    <col min="14058" max="14058" width="12.44140625" style="1" customWidth="1"/>
    <col min="14059" max="14059" width="6" style="1" customWidth="1"/>
    <col min="14060" max="14060" width="10.109375" style="1" customWidth="1"/>
    <col min="14061" max="14061" width="11.33203125" style="1" customWidth="1"/>
    <col min="14062" max="14062" width="6.6640625" style="1" customWidth="1"/>
    <col min="14063" max="14063" width="12" style="1" customWidth="1"/>
    <col min="14064" max="14064" width="12.33203125" style="1" customWidth="1"/>
    <col min="14065" max="14065" width="7.109375" style="1" customWidth="1"/>
    <col min="14066" max="14066" width="10.109375" style="1" customWidth="1"/>
    <col min="14067" max="14067" width="9.88671875" style="1" customWidth="1"/>
    <col min="14068" max="14068" width="7.6640625" style="1" customWidth="1"/>
    <col min="14069" max="14069" width="12.44140625" style="1" customWidth="1"/>
    <col min="14070" max="14070" width="12.6640625" style="1" customWidth="1"/>
    <col min="14071" max="14071" width="7" style="1" customWidth="1"/>
    <col min="14072" max="14072" width="10.6640625" style="1" customWidth="1"/>
    <col min="14073" max="14073" width="9.33203125" style="1" customWidth="1"/>
    <col min="14074" max="14074" width="6.33203125" style="1" customWidth="1"/>
    <col min="14075" max="14075" width="13.5546875" style="1" customWidth="1"/>
    <col min="14076" max="14076" width="10.88671875" style="1" customWidth="1"/>
    <col min="14077" max="14077" width="6.6640625" style="1" customWidth="1"/>
    <col min="14078" max="14078" width="14.44140625" style="1" customWidth="1"/>
    <col min="14079" max="14079" width="14.33203125" style="1" customWidth="1"/>
    <col min="14080" max="14080" width="9.6640625" style="1" customWidth="1"/>
    <col min="14081" max="14081" width="13.5546875" style="1" customWidth="1"/>
    <col min="14082" max="14295" width="9.109375" style="1"/>
    <col min="14296" max="14296" width="5" style="1" customWidth="1"/>
    <col min="14297" max="14297" width="33.109375" style="1" customWidth="1"/>
    <col min="14298" max="14298" width="10.6640625" style="1" customWidth="1"/>
    <col min="14299" max="14299" width="11.33203125" style="1" customWidth="1"/>
    <col min="14300" max="14300" width="6.109375" style="1" customWidth="1"/>
    <col min="14301" max="14301" width="12.6640625" style="1" customWidth="1"/>
    <col min="14302" max="14302" width="12.88671875" style="1" customWidth="1"/>
    <col min="14303" max="14303" width="6.109375" style="1" customWidth="1"/>
    <col min="14304" max="14304" width="11.109375" style="1" customWidth="1"/>
    <col min="14305" max="14305" width="10.33203125" style="1" customWidth="1"/>
    <col min="14306" max="14306" width="6.44140625" style="1" customWidth="1"/>
    <col min="14307" max="14307" width="12.6640625" style="1" customWidth="1"/>
    <col min="14308" max="14308" width="13.6640625" style="1" customWidth="1"/>
    <col min="14309" max="14309" width="6.44140625" style="1" customWidth="1"/>
    <col min="14310" max="14310" width="10.6640625" style="1" customWidth="1"/>
    <col min="14311" max="14311" width="10.33203125" style="1" customWidth="1"/>
    <col min="14312" max="14312" width="7.109375" style="1" customWidth="1"/>
    <col min="14313" max="14313" width="11.33203125" style="1" customWidth="1"/>
    <col min="14314" max="14314" width="12.44140625" style="1" customWidth="1"/>
    <col min="14315" max="14315" width="6" style="1" customWidth="1"/>
    <col min="14316" max="14316" width="10.109375" style="1" customWidth="1"/>
    <col min="14317" max="14317" width="11.33203125" style="1" customWidth="1"/>
    <col min="14318" max="14318" width="6.6640625" style="1" customWidth="1"/>
    <col min="14319" max="14319" width="12" style="1" customWidth="1"/>
    <col min="14320" max="14320" width="12.33203125" style="1" customWidth="1"/>
    <col min="14321" max="14321" width="7.109375" style="1" customWidth="1"/>
    <col min="14322" max="14322" width="10.109375" style="1" customWidth="1"/>
    <col min="14323" max="14323" width="9.88671875" style="1" customWidth="1"/>
    <col min="14324" max="14324" width="7.6640625" style="1" customWidth="1"/>
    <col min="14325" max="14325" width="12.44140625" style="1" customWidth="1"/>
    <col min="14326" max="14326" width="12.6640625" style="1" customWidth="1"/>
    <col min="14327" max="14327" width="7" style="1" customWidth="1"/>
    <col min="14328" max="14328" width="10.6640625" style="1" customWidth="1"/>
    <col min="14329" max="14329" width="9.33203125" style="1" customWidth="1"/>
    <col min="14330" max="14330" width="6.33203125" style="1" customWidth="1"/>
    <col min="14331" max="14331" width="13.5546875" style="1" customWidth="1"/>
    <col min="14332" max="14332" width="10.88671875" style="1" customWidth="1"/>
    <col min="14333" max="14333" width="6.6640625" style="1" customWidth="1"/>
    <col min="14334" max="14334" width="14.44140625" style="1" customWidth="1"/>
    <col min="14335" max="14335" width="14.33203125" style="1" customWidth="1"/>
    <col min="14336" max="14336" width="9.6640625" style="1" customWidth="1"/>
    <col min="14337" max="14337" width="13.5546875" style="1" customWidth="1"/>
    <col min="14338" max="14551" width="9.109375" style="1"/>
    <col min="14552" max="14552" width="5" style="1" customWidth="1"/>
    <col min="14553" max="14553" width="33.109375" style="1" customWidth="1"/>
    <col min="14554" max="14554" width="10.6640625" style="1" customWidth="1"/>
    <col min="14555" max="14555" width="11.33203125" style="1" customWidth="1"/>
    <col min="14556" max="14556" width="6.109375" style="1" customWidth="1"/>
    <col min="14557" max="14557" width="12.6640625" style="1" customWidth="1"/>
    <col min="14558" max="14558" width="12.88671875" style="1" customWidth="1"/>
    <col min="14559" max="14559" width="6.109375" style="1" customWidth="1"/>
    <col min="14560" max="14560" width="11.109375" style="1" customWidth="1"/>
    <col min="14561" max="14561" width="10.33203125" style="1" customWidth="1"/>
    <col min="14562" max="14562" width="6.44140625" style="1" customWidth="1"/>
    <col min="14563" max="14563" width="12.6640625" style="1" customWidth="1"/>
    <col min="14564" max="14564" width="13.6640625" style="1" customWidth="1"/>
    <col min="14565" max="14565" width="6.44140625" style="1" customWidth="1"/>
    <col min="14566" max="14566" width="10.6640625" style="1" customWidth="1"/>
    <col min="14567" max="14567" width="10.33203125" style="1" customWidth="1"/>
    <col min="14568" max="14568" width="7.109375" style="1" customWidth="1"/>
    <col min="14569" max="14569" width="11.33203125" style="1" customWidth="1"/>
    <col min="14570" max="14570" width="12.44140625" style="1" customWidth="1"/>
    <col min="14571" max="14571" width="6" style="1" customWidth="1"/>
    <col min="14572" max="14572" width="10.109375" style="1" customWidth="1"/>
    <col min="14573" max="14573" width="11.33203125" style="1" customWidth="1"/>
    <col min="14574" max="14574" width="6.6640625" style="1" customWidth="1"/>
    <col min="14575" max="14575" width="12" style="1" customWidth="1"/>
    <col min="14576" max="14576" width="12.33203125" style="1" customWidth="1"/>
    <col min="14577" max="14577" width="7.109375" style="1" customWidth="1"/>
    <col min="14578" max="14578" width="10.109375" style="1" customWidth="1"/>
    <col min="14579" max="14579" width="9.88671875" style="1" customWidth="1"/>
    <col min="14580" max="14580" width="7.6640625" style="1" customWidth="1"/>
    <col min="14581" max="14581" width="12.44140625" style="1" customWidth="1"/>
    <col min="14582" max="14582" width="12.6640625" style="1" customWidth="1"/>
    <col min="14583" max="14583" width="7" style="1" customWidth="1"/>
    <col min="14584" max="14584" width="10.6640625" style="1" customWidth="1"/>
    <col min="14585" max="14585" width="9.33203125" style="1" customWidth="1"/>
    <col min="14586" max="14586" width="6.33203125" style="1" customWidth="1"/>
    <col min="14587" max="14587" width="13.5546875" style="1" customWidth="1"/>
    <col min="14588" max="14588" width="10.88671875" style="1" customWidth="1"/>
    <col min="14589" max="14589" width="6.6640625" style="1" customWidth="1"/>
    <col min="14590" max="14590" width="14.44140625" style="1" customWidth="1"/>
    <col min="14591" max="14591" width="14.33203125" style="1" customWidth="1"/>
    <col min="14592" max="14592" width="9.6640625" style="1" customWidth="1"/>
    <col min="14593" max="14593" width="13.5546875" style="1" customWidth="1"/>
    <col min="14594" max="14807" width="9.109375" style="1"/>
    <col min="14808" max="14808" width="5" style="1" customWidth="1"/>
    <col min="14809" max="14809" width="33.109375" style="1" customWidth="1"/>
    <col min="14810" max="14810" width="10.6640625" style="1" customWidth="1"/>
    <col min="14811" max="14811" width="11.33203125" style="1" customWidth="1"/>
    <col min="14812" max="14812" width="6.109375" style="1" customWidth="1"/>
    <col min="14813" max="14813" width="12.6640625" style="1" customWidth="1"/>
    <col min="14814" max="14814" width="12.88671875" style="1" customWidth="1"/>
    <col min="14815" max="14815" width="6.109375" style="1" customWidth="1"/>
    <col min="14816" max="14816" width="11.109375" style="1" customWidth="1"/>
    <col min="14817" max="14817" width="10.33203125" style="1" customWidth="1"/>
    <col min="14818" max="14818" width="6.44140625" style="1" customWidth="1"/>
    <col min="14819" max="14819" width="12.6640625" style="1" customWidth="1"/>
    <col min="14820" max="14820" width="13.6640625" style="1" customWidth="1"/>
    <col min="14821" max="14821" width="6.44140625" style="1" customWidth="1"/>
    <col min="14822" max="14822" width="10.6640625" style="1" customWidth="1"/>
    <col min="14823" max="14823" width="10.33203125" style="1" customWidth="1"/>
    <col min="14824" max="14824" width="7.109375" style="1" customWidth="1"/>
    <col min="14825" max="14825" width="11.33203125" style="1" customWidth="1"/>
    <col min="14826" max="14826" width="12.44140625" style="1" customWidth="1"/>
    <col min="14827" max="14827" width="6" style="1" customWidth="1"/>
    <col min="14828" max="14828" width="10.109375" style="1" customWidth="1"/>
    <col min="14829" max="14829" width="11.33203125" style="1" customWidth="1"/>
    <col min="14830" max="14830" width="6.6640625" style="1" customWidth="1"/>
    <col min="14831" max="14831" width="12" style="1" customWidth="1"/>
    <col min="14832" max="14832" width="12.33203125" style="1" customWidth="1"/>
    <col min="14833" max="14833" width="7.109375" style="1" customWidth="1"/>
    <col min="14834" max="14834" width="10.109375" style="1" customWidth="1"/>
    <col min="14835" max="14835" width="9.88671875" style="1" customWidth="1"/>
    <col min="14836" max="14836" width="7.6640625" style="1" customWidth="1"/>
    <col min="14837" max="14837" width="12.44140625" style="1" customWidth="1"/>
    <col min="14838" max="14838" width="12.6640625" style="1" customWidth="1"/>
    <col min="14839" max="14839" width="7" style="1" customWidth="1"/>
    <col min="14840" max="14840" width="10.6640625" style="1" customWidth="1"/>
    <col min="14841" max="14841" width="9.33203125" style="1" customWidth="1"/>
    <col min="14842" max="14842" width="6.33203125" style="1" customWidth="1"/>
    <col min="14843" max="14843" width="13.5546875" style="1" customWidth="1"/>
    <col min="14844" max="14844" width="10.88671875" style="1" customWidth="1"/>
    <col min="14845" max="14845" width="6.6640625" style="1" customWidth="1"/>
    <col min="14846" max="14846" width="14.44140625" style="1" customWidth="1"/>
    <col min="14847" max="14847" width="14.33203125" style="1" customWidth="1"/>
    <col min="14848" max="14848" width="9.6640625" style="1" customWidth="1"/>
    <col min="14849" max="14849" width="13.5546875" style="1" customWidth="1"/>
    <col min="14850" max="15063" width="9.109375" style="1"/>
    <col min="15064" max="15064" width="5" style="1" customWidth="1"/>
    <col min="15065" max="15065" width="33.109375" style="1" customWidth="1"/>
    <col min="15066" max="15066" width="10.6640625" style="1" customWidth="1"/>
    <col min="15067" max="15067" width="11.33203125" style="1" customWidth="1"/>
    <col min="15068" max="15068" width="6.109375" style="1" customWidth="1"/>
    <col min="15069" max="15069" width="12.6640625" style="1" customWidth="1"/>
    <col min="15070" max="15070" width="12.88671875" style="1" customWidth="1"/>
    <col min="15071" max="15071" width="6.109375" style="1" customWidth="1"/>
    <col min="15072" max="15072" width="11.109375" style="1" customWidth="1"/>
    <col min="15073" max="15073" width="10.33203125" style="1" customWidth="1"/>
    <col min="15074" max="15074" width="6.44140625" style="1" customWidth="1"/>
    <col min="15075" max="15075" width="12.6640625" style="1" customWidth="1"/>
    <col min="15076" max="15076" width="13.6640625" style="1" customWidth="1"/>
    <col min="15077" max="15077" width="6.44140625" style="1" customWidth="1"/>
    <col min="15078" max="15078" width="10.6640625" style="1" customWidth="1"/>
    <col min="15079" max="15079" width="10.33203125" style="1" customWidth="1"/>
    <col min="15080" max="15080" width="7.109375" style="1" customWidth="1"/>
    <col min="15081" max="15081" width="11.33203125" style="1" customWidth="1"/>
    <col min="15082" max="15082" width="12.44140625" style="1" customWidth="1"/>
    <col min="15083" max="15083" width="6" style="1" customWidth="1"/>
    <col min="15084" max="15084" width="10.109375" style="1" customWidth="1"/>
    <col min="15085" max="15085" width="11.33203125" style="1" customWidth="1"/>
    <col min="15086" max="15086" width="6.6640625" style="1" customWidth="1"/>
    <col min="15087" max="15087" width="12" style="1" customWidth="1"/>
    <col min="15088" max="15088" width="12.33203125" style="1" customWidth="1"/>
    <col min="15089" max="15089" width="7.109375" style="1" customWidth="1"/>
    <col min="15090" max="15090" width="10.109375" style="1" customWidth="1"/>
    <col min="15091" max="15091" width="9.88671875" style="1" customWidth="1"/>
    <col min="15092" max="15092" width="7.6640625" style="1" customWidth="1"/>
    <col min="15093" max="15093" width="12.44140625" style="1" customWidth="1"/>
    <col min="15094" max="15094" width="12.6640625" style="1" customWidth="1"/>
    <col min="15095" max="15095" width="7" style="1" customWidth="1"/>
    <col min="15096" max="15096" width="10.6640625" style="1" customWidth="1"/>
    <col min="15097" max="15097" width="9.33203125" style="1" customWidth="1"/>
    <col min="15098" max="15098" width="6.33203125" style="1" customWidth="1"/>
    <col min="15099" max="15099" width="13.5546875" style="1" customWidth="1"/>
    <col min="15100" max="15100" width="10.88671875" style="1" customWidth="1"/>
    <col min="15101" max="15101" width="6.6640625" style="1" customWidth="1"/>
    <col min="15102" max="15102" width="14.44140625" style="1" customWidth="1"/>
    <col min="15103" max="15103" width="14.33203125" style="1" customWidth="1"/>
    <col min="15104" max="15104" width="9.6640625" style="1" customWidth="1"/>
    <col min="15105" max="15105" width="13.5546875" style="1" customWidth="1"/>
    <col min="15106" max="15319" width="9.109375" style="1"/>
    <col min="15320" max="15320" width="5" style="1" customWidth="1"/>
    <col min="15321" max="15321" width="33.109375" style="1" customWidth="1"/>
    <col min="15322" max="15322" width="10.6640625" style="1" customWidth="1"/>
    <col min="15323" max="15323" width="11.33203125" style="1" customWidth="1"/>
    <col min="15324" max="15324" width="6.109375" style="1" customWidth="1"/>
    <col min="15325" max="15325" width="12.6640625" style="1" customWidth="1"/>
    <col min="15326" max="15326" width="12.88671875" style="1" customWidth="1"/>
    <col min="15327" max="15327" width="6.109375" style="1" customWidth="1"/>
    <col min="15328" max="15328" width="11.109375" style="1" customWidth="1"/>
    <col min="15329" max="15329" width="10.33203125" style="1" customWidth="1"/>
    <col min="15330" max="15330" width="6.44140625" style="1" customWidth="1"/>
    <col min="15331" max="15331" width="12.6640625" style="1" customWidth="1"/>
    <col min="15332" max="15332" width="13.6640625" style="1" customWidth="1"/>
    <col min="15333" max="15333" width="6.44140625" style="1" customWidth="1"/>
    <col min="15334" max="15334" width="10.6640625" style="1" customWidth="1"/>
    <col min="15335" max="15335" width="10.33203125" style="1" customWidth="1"/>
    <col min="15336" max="15336" width="7.109375" style="1" customWidth="1"/>
    <col min="15337" max="15337" width="11.33203125" style="1" customWidth="1"/>
    <col min="15338" max="15338" width="12.44140625" style="1" customWidth="1"/>
    <col min="15339" max="15339" width="6" style="1" customWidth="1"/>
    <col min="15340" max="15340" width="10.109375" style="1" customWidth="1"/>
    <col min="15341" max="15341" width="11.33203125" style="1" customWidth="1"/>
    <col min="15342" max="15342" width="6.6640625" style="1" customWidth="1"/>
    <col min="15343" max="15343" width="12" style="1" customWidth="1"/>
    <col min="15344" max="15344" width="12.33203125" style="1" customWidth="1"/>
    <col min="15345" max="15345" width="7.109375" style="1" customWidth="1"/>
    <col min="15346" max="15346" width="10.109375" style="1" customWidth="1"/>
    <col min="15347" max="15347" width="9.88671875" style="1" customWidth="1"/>
    <col min="15348" max="15348" width="7.6640625" style="1" customWidth="1"/>
    <col min="15349" max="15349" width="12.44140625" style="1" customWidth="1"/>
    <col min="15350" max="15350" width="12.6640625" style="1" customWidth="1"/>
    <col min="15351" max="15351" width="7" style="1" customWidth="1"/>
    <col min="15352" max="15352" width="10.6640625" style="1" customWidth="1"/>
    <col min="15353" max="15353" width="9.33203125" style="1" customWidth="1"/>
    <col min="15354" max="15354" width="6.33203125" style="1" customWidth="1"/>
    <col min="15355" max="15355" width="13.5546875" style="1" customWidth="1"/>
    <col min="15356" max="15356" width="10.88671875" style="1" customWidth="1"/>
    <col min="15357" max="15357" width="6.6640625" style="1" customWidth="1"/>
    <col min="15358" max="15358" width="14.44140625" style="1" customWidth="1"/>
    <col min="15359" max="15359" width="14.33203125" style="1" customWidth="1"/>
    <col min="15360" max="15360" width="9.6640625" style="1" customWidth="1"/>
    <col min="15361" max="15361" width="13.5546875" style="1" customWidth="1"/>
    <col min="15362" max="15575" width="9.109375" style="1"/>
    <col min="15576" max="15576" width="5" style="1" customWidth="1"/>
    <col min="15577" max="15577" width="33.109375" style="1" customWidth="1"/>
    <col min="15578" max="15578" width="10.6640625" style="1" customWidth="1"/>
    <col min="15579" max="15579" width="11.33203125" style="1" customWidth="1"/>
    <col min="15580" max="15580" width="6.109375" style="1" customWidth="1"/>
    <col min="15581" max="15581" width="12.6640625" style="1" customWidth="1"/>
    <col min="15582" max="15582" width="12.88671875" style="1" customWidth="1"/>
    <col min="15583" max="15583" width="6.109375" style="1" customWidth="1"/>
    <col min="15584" max="15584" width="11.109375" style="1" customWidth="1"/>
    <col min="15585" max="15585" width="10.33203125" style="1" customWidth="1"/>
    <col min="15586" max="15586" width="6.44140625" style="1" customWidth="1"/>
    <col min="15587" max="15587" width="12.6640625" style="1" customWidth="1"/>
    <col min="15588" max="15588" width="13.6640625" style="1" customWidth="1"/>
    <col min="15589" max="15589" width="6.44140625" style="1" customWidth="1"/>
    <col min="15590" max="15590" width="10.6640625" style="1" customWidth="1"/>
    <col min="15591" max="15591" width="10.33203125" style="1" customWidth="1"/>
    <col min="15592" max="15592" width="7.109375" style="1" customWidth="1"/>
    <col min="15593" max="15593" width="11.33203125" style="1" customWidth="1"/>
    <col min="15594" max="15594" width="12.44140625" style="1" customWidth="1"/>
    <col min="15595" max="15595" width="6" style="1" customWidth="1"/>
    <col min="15596" max="15596" width="10.109375" style="1" customWidth="1"/>
    <col min="15597" max="15597" width="11.33203125" style="1" customWidth="1"/>
    <col min="15598" max="15598" width="6.6640625" style="1" customWidth="1"/>
    <col min="15599" max="15599" width="12" style="1" customWidth="1"/>
    <col min="15600" max="15600" width="12.33203125" style="1" customWidth="1"/>
    <col min="15601" max="15601" width="7.109375" style="1" customWidth="1"/>
    <col min="15602" max="15602" width="10.109375" style="1" customWidth="1"/>
    <col min="15603" max="15603" width="9.88671875" style="1" customWidth="1"/>
    <col min="15604" max="15604" width="7.6640625" style="1" customWidth="1"/>
    <col min="15605" max="15605" width="12.44140625" style="1" customWidth="1"/>
    <col min="15606" max="15606" width="12.6640625" style="1" customWidth="1"/>
    <col min="15607" max="15607" width="7" style="1" customWidth="1"/>
    <col min="15608" max="15608" width="10.6640625" style="1" customWidth="1"/>
    <col min="15609" max="15609" width="9.33203125" style="1" customWidth="1"/>
    <col min="15610" max="15610" width="6.33203125" style="1" customWidth="1"/>
    <col min="15611" max="15611" width="13.5546875" style="1" customWidth="1"/>
    <col min="15612" max="15612" width="10.88671875" style="1" customWidth="1"/>
    <col min="15613" max="15613" width="6.6640625" style="1" customWidth="1"/>
    <col min="15614" max="15614" width="14.44140625" style="1" customWidth="1"/>
    <col min="15615" max="15615" width="14.33203125" style="1" customWidth="1"/>
    <col min="15616" max="15616" width="9.6640625" style="1" customWidth="1"/>
    <col min="15617" max="15617" width="13.5546875" style="1" customWidth="1"/>
    <col min="15618" max="15831" width="9.109375" style="1"/>
    <col min="15832" max="15832" width="5" style="1" customWidth="1"/>
    <col min="15833" max="15833" width="33.109375" style="1" customWidth="1"/>
    <col min="15834" max="15834" width="10.6640625" style="1" customWidth="1"/>
    <col min="15835" max="15835" width="11.33203125" style="1" customWidth="1"/>
    <col min="15836" max="15836" width="6.109375" style="1" customWidth="1"/>
    <col min="15837" max="15837" width="12.6640625" style="1" customWidth="1"/>
    <col min="15838" max="15838" width="12.88671875" style="1" customWidth="1"/>
    <col min="15839" max="15839" width="6.109375" style="1" customWidth="1"/>
    <col min="15840" max="15840" width="11.109375" style="1" customWidth="1"/>
    <col min="15841" max="15841" width="10.33203125" style="1" customWidth="1"/>
    <col min="15842" max="15842" width="6.44140625" style="1" customWidth="1"/>
    <col min="15843" max="15843" width="12.6640625" style="1" customWidth="1"/>
    <col min="15844" max="15844" width="13.6640625" style="1" customWidth="1"/>
    <col min="15845" max="15845" width="6.44140625" style="1" customWidth="1"/>
    <col min="15846" max="15846" width="10.6640625" style="1" customWidth="1"/>
    <col min="15847" max="15847" width="10.33203125" style="1" customWidth="1"/>
    <col min="15848" max="15848" width="7.109375" style="1" customWidth="1"/>
    <col min="15849" max="15849" width="11.33203125" style="1" customWidth="1"/>
    <col min="15850" max="15850" width="12.44140625" style="1" customWidth="1"/>
    <col min="15851" max="15851" width="6" style="1" customWidth="1"/>
    <col min="15852" max="15852" width="10.109375" style="1" customWidth="1"/>
    <col min="15853" max="15853" width="11.33203125" style="1" customWidth="1"/>
    <col min="15854" max="15854" width="6.6640625" style="1" customWidth="1"/>
    <col min="15855" max="15855" width="12" style="1" customWidth="1"/>
    <col min="15856" max="15856" width="12.33203125" style="1" customWidth="1"/>
    <col min="15857" max="15857" width="7.109375" style="1" customWidth="1"/>
    <col min="15858" max="15858" width="10.109375" style="1" customWidth="1"/>
    <col min="15859" max="15859" width="9.88671875" style="1" customWidth="1"/>
    <col min="15860" max="15860" width="7.6640625" style="1" customWidth="1"/>
    <col min="15861" max="15861" width="12.44140625" style="1" customWidth="1"/>
    <col min="15862" max="15862" width="12.6640625" style="1" customWidth="1"/>
    <col min="15863" max="15863" width="7" style="1" customWidth="1"/>
    <col min="15864" max="15864" width="10.6640625" style="1" customWidth="1"/>
    <col min="15865" max="15865" width="9.33203125" style="1" customWidth="1"/>
    <col min="15866" max="15866" width="6.33203125" style="1" customWidth="1"/>
    <col min="15867" max="15867" width="13.5546875" style="1" customWidth="1"/>
    <col min="15868" max="15868" width="10.88671875" style="1" customWidth="1"/>
    <col min="15869" max="15869" width="6.6640625" style="1" customWidth="1"/>
    <col min="15870" max="15870" width="14.44140625" style="1" customWidth="1"/>
    <col min="15871" max="15871" width="14.33203125" style="1" customWidth="1"/>
    <col min="15872" max="15872" width="9.6640625" style="1" customWidth="1"/>
    <col min="15873" max="15873" width="13.5546875" style="1" customWidth="1"/>
    <col min="15874" max="16087" width="9.109375" style="1"/>
    <col min="16088" max="16088" width="5" style="1" customWidth="1"/>
    <col min="16089" max="16089" width="33.109375" style="1" customWidth="1"/>
    <col min="16090" max="16090" width="10.6640625" style="1" customWidth="1"/>
    <col min="16091" max="16091" width="11.33203125" style="1" customWidth="1"/>
    <col min="16092" max="16092" width="6.109375" style="1" customWidth="1"/>
    <col min="16093" max="16093" width="12.6640625" style="1" customWidth="1"/>
    <col min="16094" max="16094" width="12.88671875" style="1" customWidth="1"/>
    <col min="16095" max="16095" width="6.109375" style="1" customWidth="1"/>
    <col min="16096" max="16096" width="11.109375" style="1" customWidth="1"/>
    <col min="16097" max="16097" width="10.33203125" style="1" customWidth="1"/>
    <col min="16098" max="16098" width="6.44140625" style="1" customWidth="1"/>
    <col min="16099" max="16099" width="12.6640625" style="1" customWidth="1"/>
    <col min="16100" max="16100" width="13.6640625" style="1" customWidth="1"/>
    <col min="16101" max="16101" width="6.44140625" style="1" customWidth="1"/>
    <col min="16102" max="16102" width="10.6640625" style="1" customWidth="1"/>
    <col min="16103" max="16103" width="10.33203125" style="1" customWidth="1"/>
    <col min="16104" max="16104" width="7.109375" style="1" customWidth="1"/>
    <col min="16105" max="16105" width="11.33203125" style="1" customWidth="1"/>
    <col min="16106" max="16106" width="12.44140625" style="1" customWidth="1"/>
    <col min="16107" max="16107" width="6" style="1" customWidth="1"/>
    <col min="16108" max="16108" width="10.109375" style="1" customWidth="1"/>
    <col min="16109" max="16109" width="11.33203125" style="1" customWidth="1"/>
    <col min="16110" max="16110" width="6.6640625" style="1" customWidth="1"/>
    <col min="16111" max="16111" width="12" style="1" customWidth="1"/>
    <col min="16112" max="16112" width="12.33203125" style="1" customWidth="1"/>
    <col min="16113" max="16113" width="7.109375" style="1" customWidth="1"/>
    <col min="16114" max="16114" width="10.109375" style="1" customWidth="1"/>
    <col min="16115" max="16115" width="9.88671875" style="1" customWidth="1"/>
    <col min="16116" max="16116" width="7.6640625" style="1" customWidth="1"/>
    <col min="16117" max="16117" width="12.44140625" style="1" customWidth="1"/>
    <col min="16118" max="16118" width="12.6640625" style="1" customWidth="1"/>
    <col min="16119" max="16119" width="7" style="1" customWidth="1"/>
    <col min="16120" max="16120" width="10.6640625" style="1" customWidth="1"/>
    <col min="16121" max="16121" width="9.33203125" style="1" customWidth="1"/>
    <col min="16122" max="16122" width="6.33203125" style="1" customWidth="1"/>
    <col min="16123" max="16123" width="13.5546875" style="1" customWidth="1"/>
    <col min="16124" max="16124" width="10.88671875" style="1" customWidth="1"/>
    <col min="16125" max="16125" width="6.6640625" style="1" customWidth="1"/>
    <col min="16126" max="16126" width="14.44140625" style="1" customWidth="1"/>
    <col min="16127" max="16127" width="14.33203125" style="1" customWidth="1"/>
    <col min="16128" max="16128" width="9.6640625" style="1" customWidth="1"/>
    <col min="16129" max="16129" width="13.5546875" style="1" customWidth="1"/>
    <col min="16130" max="16237" width="9.109375" style="1"/>
    <col min="16238" max="16384" width="9.109375" style="1" customWidth="1"/>
  </cols>
  <sheetData>
    <row r="1" spans="1:59" s="4" customFormat="1" ht="37.200000000000003" customHeight="1" x14ac:dyDescent="0.3">
      <c r="A1" s="55" t="s">
        <v>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R1" s="39"/>
      <c r="S1" s="39"/>
      <c r="T1" s="30"/>
      <c r="X1" s="39"/>
      <c r="Y1" s="39"/>
      <c r="Z1" s="30"/>
      <c r="AD1" s="39"/>
      <c r="AE1" s="39"/>
      <c r="AF1" s="30"/>
      <c r="AJ1" s="39"/>
      <c r="AK1" s="39"/>
      <c r="AL1" s="30"/>
      <c r="AP1" s="39"/>
      <c r="AQ1" s="39"/>
      <c r="AR1" s="30"/>
      <c r="AV1" s="39"/>
      <c r="AW1" s="39"/>
      <c r="AX1" s="30"/>
      <c r="BB1" s="39"/>
      <c r="BC1" s="39"/>
      <c r="BD1" s="30"/>
      <c r="BE1" s="39"/>
      <c r="BF1" s="39"/>
    </row>
    <row r="2" spans="1:59" s="4" customFormat="1" ht="15" customHeight="1" x14ac:dyDescent="0.3">
      <c r="A2" s="5"/>
      <c r="B2" s="6"/>
      <c r="C2" s="56" t="s">
        <v>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</row>
    <row r="3" spans="1:59" s="7" customFormat="1" ht="12.75" customHeight="1" x14ac:dyDescent="0.3">
      <c r="A3" s="57" t="s">
        <v>0</v>
      </c>
      <c r="B3" s="57" t="s">
        <v>4</v>
      </c>
      <c r="C3" s="45" t="s">
        <v>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  <c r="O3" s="51" t="s">
        <v>6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43"/>
      <c r="AM3" s="53" t="s">
        <v>7</v>
      </c>
      <c r="AN3" s="53"/>
      <c r="AO3" s="53"/>
      <c r="AP3" s="53"/>
      <c r="AQ3" s="53"/>
      <c r="AR3" s="54"/>
      <c r="AS3" s="51" t="s">
        <v>8</v>
      </c>
      <c r="AT3" s="51"/>
      <c r="AU3" s="51"/>
      <c r="AV3" s="51"/>
      <c r="AW3" s="51"/>
      <c r="AX3" s="43"/>
      <c r="AY3" s="51" t="s">
        <v>9</v>
      </c>
      <c r="AZ3" s="51"/>
      <c r="BA3" s="51"/>
      <c r="BB3" s="51"/>
      <c r="BC3" s="51"/>
      <c r="BD3" s="43"/>
      <c r="BE3" s="51" t="s">
        <v>10</v>
      </c>
      <c r="BF3" s="51"/>
      <c r="BG3" s="58"/>
    </row>
    <row r="4" spans="1:59" s="7" customFormat="1" ht="14.4" customHeight="1" x14ac:dyDescent="0.3">
      <c r="A4" s="57"/>
      <c r="B4" s="57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54"/>
      <c r="AN4" s="54"/>
      <c r="AO4" s="54"/>
      <c r="AP4" s="54"/>
      <c r="AQ4" s="54"/>
      <c r="AR4" s="54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58"/>
      <c r="BF4" s="58"/>
      <c r="BG4" s="58"/>
    </row>
    <row r="5" spans="1:59" s="8" customFormat="1" ht="30.6" customHeight="1" x14ac:dyDescent="0.3">
      <c r="A5" s="57"/>
      <c r="B5" s="57"/>
      <c r="C5" s="42" t="s">
        <v>75</v>
      </c>
      <c r="D5" s="42"/>
      <c r="E5" s="43"/>
      <c r="F5" s="43"/>
      <c r="G5" s="43"/>
      <c r="H5" s="43"/>
      <c r="I5" s="42" t="s">
        <v>72</v>
      </c>
      <c r="J5" s="42"/>
      <c r="K5" s="43"/>
      <c r="L5" s="43"/>
      <c r="M5" s="43"/>
      <c r="N5" s="43"/>
      <c r="O5" s="59" t="s">
        <v>11</v>
      </c>
      <c r="P5" s="60"/>
      <c r="Q5" s="60"/>
      <c r="R5" s="60"/>
      <c r="S5" s="60"/>
      <c r="T5" s="61"/>
      <c r="U5" s="42" t="s">
        <v>77</v>
      </c>
      <c r="V5" s="42" t="s">
        <v>12</v>
      </c>
      <c r="W5" s="52"/>
      <c r="X5" s="52"/>
      <c r="Y5" s="52"/>
      <c r="Z5" s="52"/>
      <c r="AA5" s="42" t="s">
        <v>76</v>
      </c>
      <c r="AB5" s="42" t="s">
        <v>12</v>
      </c>
      <c r="AC5" s="52"/>
      <c r="AD5" s="52"/>
      <c r="AE5" s="52"/>
      <c r="AF5" s="52"/>
      <c r="AG5" s="42" t="s">
        <v>13</v>
      </c>
      <c r="AH5" s="42" t="s">
        <v>12</v>
      </c>
      <c r="AI5" s="52"/>
      <c r="AJ5" s="52"/>
      <c r="AK5" s="52"/>
      <c r="AL5" s="52"/>
      <c r="AM5" s="42" t="s">
        <v>19</v>
      </c>
      <c r="AN5" s="42"/>
      <c r="AO5" s="43"/>
      <c r="AP5" s="43"/>
      <c r="AQ5" s="43"/>
      <c r="AR5" s="43"/>
      <c r="AS5" s="42" t="s">
        <v>14</v>
      </c>
      <c r="AT5" s="42"/>
      <c r="AU5" s="43"/>
      <c r="AV5" s="43"/>
      <c r="AW5" s="43"/>
      <c r="AX5" s="43"/>
      <c r="AY5" s="42" t="s">
        <v>2</v>
      </c>
      <c r="AZ5" s="42"/>
      <c r="BA5" s="43"/>
      <c r="BB5" s="43"/>
      <c r="BC5" s="43"/>
      <c r="BD5" s="43"/>
      <c r="BE5" s="58"/>
      <c r="BF5" s="58"/>
      <c r="BG5" s="58"/>
    </row>
    <row r="6" spans="1:59" s="7" customFormat="1" ht="12.75" customHeight="1" x14ac:dyDescent="0.3">
      <c r="A6" s="57"/>
      <c r="B6" s="57"/>
      <c r="C6" s="42" t="s">
        <v>15</v>
      </c>
      <c r="D6" s="42" t="s">
        <v>12</v>
      </c>
      <c r="E6" s="43"/>
      <c r="F6" s="44" t="s">
        <v>16</v>
      </c>
      <c r="G6" s="44"/>
      <c r="H6" s="43"/>
      <c r="I6" s="42" t="s">
        <v>15</v>
      </c>
      <c r="J6" s="42" t="s">
        <v>12</v>
      </c>
      <c r="K6" s="43"/>
      <c r="L6" s="44" t="s">
        <v>16</v>
      </c>
      <c r="M6" s="44"/>
      <c r="N6" s="43"/>
      <c r="O6" s="59" t="s">
        <v>15</v>
      </c>
      <c r="P6" s="60" t="s">
        <v>12</v>
      </c>
      <c r="Q6" s="61"/>
      <c r="R6" s="62" t="s">
        <v>16</v>
      </c>
      <c r="S6" s="63"/>
      <c r="T6" s="64"/>
      <c r="U6" s="42" t="s">
        <v>15</v>
      </c>
      <c r="V6" s="42" t="s">
        <v>12</v>
      </c>
      <c r="W6" s="43"/>
      <c r="X6" s="44" t="s">
        <v>16</v>
      </c>
      <c r="Y6" s="44"/>
      <c r="Z6" s="43"/>
      <c r="AA6" s="42" t="s">
        <v>15</v>
      </c>
      <c r="AB6" s="42" t="s">
        <v>12</v>
      </c>
      <c r="AC6" s="43"/>
      <c r="AD6" s="44" t="s">
        <v>16</v>
      </c>
      <c r="AE6" s="44"/>
      <c r="AF6" s="43"/>
      <c r="AG6" s="42" t="s">
        <v>15</v>
      </c>
      <c r="AH6" s="42" t="s">
        <v>12</v>
      </c>
      <c r="AI6" s="43"/>
      <c r="AJ6" s="44" t="s">
        <v>16</v>
      </c>
      <c r="AK6" s="44"/>
      <c r="AL6" s="43"/>
      <c r="AM6" s="42" t="s">
        <v>15</v>
      </c>
      <c r="AN6" s="42" t="s">
        <v>12</v>
      </c>
      <c r="AO6" s="43"/>
      <c r="AP6" s="44" t="s">
        <v>17</v>
      </c>
      <c r="AQ6" s="44"/>
      <c r="AR6" s="43"/>
      <c r="AS6" s="42" t="s">
        <v>15</v>
      </c>
      <c r="AT6" s="42" t="s">
        <v>12</v>
      </c>
      <c r="AU6" s="43"/>
      <c r="AV6" s="44" t="s">
        <v>16</v>
      </c>
      <c r="AW6" s="44"/>
      <c r="AX6" s="43"/>
      <c r="AY6" s="42" t="s">
        <v>15</v>
      </c>
      <c r="AZ6" s="42" t="s">
        <v>12</v>
      </c>
      <c r="BA6" s="43"/>
      <c r="BB6" s="44" t="s">
        <v>16</v>
      </c>
      <c r="BC6" s="44"/>
      <c r="BD6" s="43"/>
      <c r="BE6" s="58"/>
      <c r="BF6" s="58"/>
      <c r="BG6" s="58"/>
    </row>
    <row r="7" spans="1:59" s="7" customFormat="1" ht="52.95" customHeight="1" x14ac:dyDescent="0.3">
      <c r="A7" s="57"/>
      <c r="B7" s="57"/>
      <c r="C7" s="9" t="s">
        <v>73</v>
      </c>
      <c r="D7" s="10" t="s">
        <v>74</v>
      </c>
      <c r="E7" s="11" t="s">
        <v>18</v>
      </c>
      <c r="F7" s="40" t="s">
        <v>73</v>
      </c>
      <c r="G7" s="29" t="s">
        <v>74</v>
      </c>
      <c r="H7" s="31" t="s">
        <v>18</v>
      </c>
      <c r="I7" s="9" t="s">
        <v>73</v>
      </c>
      <c r="J7" s="16" t="s">
        <v>74</v>
      </c>
      <c r="K7" s="11" t="s">
        <v>18</v>
      </c>
      <c r="L7" s="40" t="s">
        <v>73</v>
      </c>
      <c r="M7" s="29" t="s">
        <v>74</v>
      </c>
      <c r="N7" s="31" t="s">
        <v>18</v>
      </c>
      <c r="O7" s="9" t="s">
        <v>73</v>
      </c>
      <c r="P7" s="16" t="s">
        <v>74</v>
      </c>
      <c r="Q7" s="11" t="s">
        <v>18</v>
      </c>
      <c r="R7" s="40" t="s">
        <v>73</v>
      </c>
      <c r="S7" s="29" t="s">
        <v>74</v>
      </c>
      <c r="T7" s="33" t="s">
        <v>18</v>
      </c>
      <c r="U7" s="9" t="s">
        <v>73</v>
      </c>
      <c r="V7" s="28" t="s">
        <v>74</v>
      </c>
      <c r="W7" s="11" t="s">
        <v>18</v>
      </c>
      <c r="X7" s="40" t="s">
        <v>73</v>
      </c>
      <c r="Y7" s="29" t="s">
        <v>74</v>
      </c>
      <c r="Z7" s="33" t="s">
        <v>18</v>
      </c>
      <c r="AA7" s="9" t="s">
        <v>73</v>
      </c>
      <c r="AB7" s="16" t="s">
        <v>74</v>
      </c>
      <c r="AC7" s="11" t="s">
        <v>18</v>
      </c>
      <c r="AD7" s="40" t="s">
        <v>73</v>
      </c>
      <c r="AE7" s="29" t="s">
        <v>74</v>
      </c>
      <c r="AF7" s="33" t="s">
        <v>18</v>
      </c>
      <c r="AG7" s="9" t="s">
        <v>73</v>
      </c>
      <c r="AH7" s="16" t="s">
        <v>74</v>
      </c>
      <c r="AI7" s="11" t="s">
        <v>18</v>
      </c>
      <c r="AJ7" s="40" t="s">
        <v>73</v>
      </c>
      <c r="AK7" s="29" t="s">
        <v>74</v>
      </c>
      <c r="AL7" s="33" t="s">
        <v>18</v>
      </c>
      <c r="AM7" s="9" t="s">
        <v>73</v>
      </c>
      <c r="AN7" s="16" t="s">
        <v>74</v>
      </c>
      <c r="AO7" s="11" t="s">
        <v>18</v>
      </c>
      <c r="AP7" s="40" t="s">
        <v>73</v>
      </c>
      <c r="AQ7" s="29" t="s">
        <v>74</v>
      </c>
      <c r="AR7" s="33" t="s">
        <v>18</v>
      </c>
      <c r="AS7" s="9" t="s">
        <v>73</v>
      </c>
      <c r="AT7" s="16" t="s">
        <v>74</v>
      </c>
      <c r="AU7" s="11" t="s">
        <v>18</v>
      </c>
      <c r="AV7" s="40" t="s">
        <v>73</v>
      </c>
      <c r="AW7" s="29" t="s">
        <v>74</v>
      </c>
      <c r="AX7" s="33" t="s">
        <v>18</v>
      </c>
      <c r="AY7" s="9" t="s">
        <v>73</v>
      </c>
      <c r="AZ7" s="16" t="s">
        <v>74</v>
      </c>
      <c r="BA7" s="11" t="s">
        <v>18</v>
      </c>
      <c r="BB7" s="40" t="s">
        <v>73</v>
      </c>
      <c r="BC7" s="29" t="s">
        <v>74</v>
      </c>
      <c r="BD7" s="33" t="s">
        <v>18</v>
      </c>
      <c r="BE7" s="40" t="s">
        <v>73</v>
      </c>
      <c r="BF7" s="29" t="s">
        <v>74</v>
      </c>
      <c r="BG7" s="11" t="s">
        <v>18</v>
      </c>
    </row>
    <row r="8" spans="1:59" ht="37.950000000000003" customHeight="1" x14ac:dyDescent="0.25">
      <c r="A8" s="17">
        <v>1</v>
      </c>
      <c r="B8" s="18" t="s">
        <v>20</v>
      </c>
      <c r="C8" s="19">
        <v>198</v>
      </c>
      <c r="D8" s="19">
        <v>153</v>
      </c>
      <c r="E8" s="27">
        <f>D8/C8</f>
        <v>0.77272727272727271</v>
      </c>
      <c r="F8" s="37">
        <v>9340.27</v>
      </c>
      <c r="G8" s="37">
        <v>7215.7265399999997</v>
      </c>
      <c r="H8" s="36">
        <f>G8/F8</f>
        <v>0.77253939554209883</v>
      </c>
      <c r="I8" s="19">
        <v>223</v>
      </c>
      <c r="J8" s="19">
        <v>187</v>
      </c>
      <c r="K8" s="27">
        <f>J8/I8</f>
        <v>0.83856502242152464</v>
      </c>
      <c r="L8" s="37">
        <v>64648.302044999997</v>
      </c>
      <c r="M8" s="37">
        <f>L8/I8*J8</f>
        <v>54211.804853878923</v>
      </c>
      <c r="N8" s="36">
        <f>M8/L8</f>
        <v>0.83856502242152464</v>
      </c>
      <c r="O8" s="19">
        <v>613</v>
      </c>
      <c r="P8" s="19">
        <v>602</v>
      </c>
      <c r="Q8" s="27">
        <f>P8/O8</f>
        <v>0.98205546492659057</v>
      </c>
      <c r="R8" s="37">
        <v>462.82</v>
      </c>
      <c r="S8" s="37">
        <v>453.79490000000004</v>
      </c>
      <c r="T8" s="36">
        <f>S8/R8</f>
        <v>0.98049976232660652</v>
      </c>
      <c r="U8" s="22"/>
      <c r="V8" s="21"/>
      <c r="W8" s="21"/>
      <c r="X8" s="37"/>
      <c r="Y8" s="37"/>
      <c r="Z8" s="36"/>
      <c r="AA8" s="22"/>
      <c r="AB8" s="21"/>
      <c r="AC8" s="21"/>
      <c r="AD8" s="37"/>
      <c r="AE8" s="37"/>
      <c r="AF8" s="36"/>
      <c r="AG8" s="22">
        <v>789</v>
      </c>
      <c r="AH8" s="19">
        <v>153</v>
      </c>
      <c r="AI8" s="27">
        <f>AH8/AG8</f>
        <v>0.19391634980988592</v>
      </c>
      <c r="AJ8" s="37">
        <v>1481.29</v>
      </c>
      <c r="AK8" s="37">
        <v>353.77444999999994</v>
      </c>
      <c r="AL8" s="36">
        <f>AK8/AJ8</f>
        <v>0.23882862234943864</v>
      </c>
      <c r="AM8" s="22">
        <v>300</v>
      </c>
      <c r="AN8" s="19">
        <v>139</v>
      </c>
      <c r="AO8" s="27">
        <f>AN8/AM8</f>
        <v>0.46333333333333332</v>
      </c>
      <c r="AP8" s="37">
        <v>4364.57</v>
      </c>
      <c r="AQ8" s="37">
        <v>2026.55123</v>
      </c>
      <c r="AR8" s="36">
        <f>AQ8/AP8</f>
        <v>0.46431864536483552</v>
      </c>
      <c r="AS8" s="22">
        <v>1400</v>
      </c>
      <c r="AT8" s="19">
        <v>1430</v>
      </c>
      <c r="AU8" s="27">
        <f>AT8/AS8</f>
        <v>1.0214285714285714</v>
      </c>
      <c r="AV8" s="37">
        <v>15755.45</v>
      </c>
      <c r="AW8" s="37">
        <v>16089.187400000001</v>
      </c>
      <c r="AX8" s="36">
        <f>AW8/AV8</f>
        <v>1.0211823464261574</v>
      </c>
      <c r="AY8" s="22">
        <v>1360</v>
      </c>
      <c r="AZ8" s="19">
        <v>803</v>
      </c>
      <c r="BA8" s="27">
        <f>AZ8/AY8</f>
        <v>0.59044117647058825</v>
      </c>
      <c r="BB8" s="37">
        <v>4207.8100000000004</v>
      </c>
      <c r="BC8" s="37">
        <v>2492.7119400000001</v>
      </c>
      <c r="BD8" s="36">
        <f>BC8/BB8</f>
        <v>0.59240125861196202</v>
      </c>
      <c r="BE8" s="37">
        <f t="shared" ref="BE8:BE54" si="0">F8+R8+X8+AD8+AJ8+AP8+AV8+BB8</f>
        <v>35612.21</v>
      </c>
      <c r="BF8" s="37">
        <f t="shared" ref="BF8:BF54" si="1">G8+S8+Y8+AE8+AK8+AQ8+AW8+BC8</f>
        <v>28631.746460000002</v>
      </c>
      <c r="BG8" s="36">
        <f>BF8/BE8</f>
        <v>0.80398679160883313</v>
      </c>
    </row>
    <row r="9" spans="1:59" ht="37.799999999999997" x14ac:dyDescent="0.25">
      <c r="A9" s="17">
        <v>2</v>
      </c>
      <c r="B9" s="18" t="s">
        <v>21</v>
      </c>
      <c r="C9" s="19">
        <v>0</v>
      </c>
      <c r="D9" s="19"/>
      <c r="E9" s="21"/>
      <c r="F9" s="37"/>
      <c r="G9" s="37"/>
      <c r="H9" s="36"/>
      <c r="I9" s="19">
        <v>10</v>
      </c>
      <c r="J9" s="19">
        <v>10</v>
      </c>
      <c r="K9" s="27">
        <f>J9/I9</f>
        <v>1</v>
      </c>
      <c r="L9" s="37">
        <v>1257.0440900000001</v>
      </c>
      <c r="M9" s="37">
        <v>1257.0440900000001</v>
      </c>
      <c r="N9" s="36">
        <f>M9/L9</f>
        <v>1</v>
      </c>
      <c r="O9" s="20">
        <v>0</v>
      </c>
      <c r="P9" s="19"/>
      <c r="Q9" s="21"/>
      <c r="R9" s="37"/>
      <c r="S9" s="37"/>
      <c r="T9" s="36"/>
      <c r="U9" s="22"/>
      <c r="V9" s="21"/>
      <c r="W9" s="21"/>
      <c r="X9" s="37"/>
      <c r="Y9" s="37"/>
      <c r="Z9" s="36"/>
      <c r="AA9" s="22"/>
      <c r="AB9" s="21"/>
      <c r="AC9" s="21"/>
      <c r="AD9" s="37"/>
      <c r="AE9" s="37"/>
      <c r="AF9" s="36"/>
      <c r="AG9" s="22">
        <v>0</v>
      </c>
      <c r="AH9" s="19"/>
      <c r="AI9" s="21"/>
      <c r="AJ9" s="37"/>
      <c r="AK9" s="37"/>
      <c r="AL9" s="36"/>
      <c r="AM9" s="22">
        <v>0</v>
      </c>
      <c r="AN9" s="19"/>
      <c r="AO9" s="21"/>
      <c r="AP9" s="37"/>
      <c r="AQ9" s="37"/>
      <c r="AR9" s="36"/>
      <c r="AS9" s="22"/>
      <c r="AT9" s="19"/>
      <c r="AU9" s="21"/>
      <c r="AV9" s="37"/>
      <c r="AW9" s="37"/>
      <c r="AX9" s="36"/>
      <c r="AY9" s="22">
        <v>0</v>
      </c>
      <c r="AZ9" s="19"/>
      <c r="BA9" s="21"/>
      <c r="BB9" s="37"/>
      <c r="BC9" s="37"/>
      <c r="BD9" s="36"/>
      <c r="BE9" s="37">
        <f t="shared" si="0"/>
        <v>0</v>
      </c>
      <c r="BF9" s="37">
        <f t="shared" si="1"/>
        <v>0</v>
      </c>
      <c r="BG9" s="36"/>
    </row>
    <row r="10" spans="1:59" ht="37.799999999999997" x14ac:dyDescent="0.25">
      <c r="A10" s="17">
        <v>3</v>
      </c>
      <c r="B10" s="18" t="s">
        <v>22</v>
      </c>
      <c r="C10" s="19">
        <v>10</v>
      </c>
      <c r="D10" s="19">
        <v>5</v>
      </c>
      <c r="E10" s="27">
        <f>D10/C10</f>
        <v>0.5</v>
      </c>
      <c r="F10" s="37">
        <v>471.73</v>
      </c>
      <c r="G10" s="37">
        <v>236.38</v>
      </c>
      <c r="H10" s="36">
        <f>G10/F10</f>
        <v>0.50109172619930886</v>
      </c>
      <c r="I10" s="19">
        <v>0</v>
      </c>
      <c r="J10" s="19"/>
      <c r="K10" s="21"/>
      <c r="L10" s="37"/>
      <c r="M10" s="37"/>
      <c r="N10" s="36"/>
      <c r="O10" s="19">
        <v>15</v>
      </c>
      <c r="P10" s="19">
        <v>3</v>
      </c>
      <c r="Q10" s="27">
        <f>P10/O10</f>
        <v>0.2</v>
      </c>
      <c r="R10" s="37">
        <v>11.35</v>
      </c>
      <c r="S10" s="37">
        <v>2.2974899999999998</v>
      </c>
      <c r="T10" s="36">
        <f>S10/R10</f>
        <v>0.20242202643171806</v>
      </c>
      <c r="U10" s="22"/>
      <c r="V10" s="21"/>
      <c r="W10" s="21"/>
      <c r="X10" s="37"/>
      <c r="Y10" s="37"/>
      <c r="Z10" s="36"/>
      <c r="AA10" s="22">
        <v>1004</v>
      </c>
      <c r="AB10" s="22">
        <v>811</v>
      </c>
      <c r="AC10" s="27">
        <f>AB10/AA10</f>
        <v>0.80776892430278879</v>
      </c>
      <c r="AD10" s="37">
        <v>3661.09</v>
      </c>
      <c r="AE10" s="37">
        <v>2956.9204199999999</v>
      </c>
      <c r="AF10" s="36">
        <f>AE10/AD10</f>
        <v>0.80766122111174532</v>
      </c>
      <c r="AG10" s="22">
        <v>296</v>
      </c>
      <c r="AH10" s="19">
        <v>291</v>
      </c>
      <c r="AI10" s="27">
        <f>AH10/AG10</f>
        <v>0.98310810810810811</v>
      </c>
      <c r="AJ10" s="37">
        <v>1277.57</v>
      </c>
      <c r="AK10" s="37">
        <v>1264.5250800000001</v>
      </c>
      <c r="AL10" s="36">
        <f>AK10/AJ10</f>
        <v>0.98978927182072229</v>
      </c>
      <c r="AM10" s="22">
        <v>0</v>
      </c>
      <c r="AN10" s="19"/>
      <c r="AO10" s="21"/>
      <c r="AP10" s="37"/>
      <c r="AQ10" s="37"/>
      <c r="AR10" s="36"/>
      <c r="AS10" s="22"/>
      <c r="AT10" s="19"/>
      <c r="AU10" s="21"/>
      <c r="AV10" s="37"/>
      <c r="AW10" s="37"/>
      <c r="AX10" s="36"/>
      <c r="AY10" s="22">
        <v>4900</v>
      </c>
      <c r="AZ10" s="19">
        <v>4091</v>
      </c>
      <c r="BA10" s="27">
        <f>AZ10/AY10</f>
        <v>0.83489795918367349</v>
      </c>
      <c r="BB10" s="37">
        <v>37250.68</v>
      </c>
      <c r="BC10" s="37">
        <v>30831.945960000001</v>
      </c>
      <c r="BD10" s="36">
        <f>BC10/BB10</f>
        <v>0.82768813777359229</v>
      </c>
      <c r="BE10" s="37">
        <f t="shared" si="0"/>
        <v>42672.42</v>
      </c>
      <c r="BF10" s="37">
        <f t="shared" si="1"/>
        <v>35292.068950000001</v>
      </c>
      <c r="BG10" s="36">
        <f>BF10/BE10</f>
        <v>0.82704634398517829</v>
      </c>
    </row>
    <row r="11" spans="1:59" ht="37.799999999999997" x14ac:dyDescent="0.25">
      <c r="A11" s="41">
        <v>4</v>
      </c>
      <c r="B11" s="18" t="s">
        <v>23</v>
      </c>
      <c r="C11" s="19">
        <v>0</v>
      </c>
      <c r="D11" s="19"/>
      <c r="E11" s="21"/>
      <c r="F11" s="37"/>
      <c r="G11" s="37"/>
      <c r="H11" s="36"/>
      <c r="I11" s="19">
        <v>30</v>
      </c>
      <c r="J11" s="19">
        <v>27</v>
      </c>
      <c r="K11" s="27">
        <f>J11/I11</f>
        <v>0.9</v>
      </c>
      <c r="L11" s="37">
        <v>6684.8988399999998</v>
      </c>
      <c r="M11" s="37">
        <f>L11/I11*J11</f>
        <v>6016.4089560000002</v>
      </c>
      <c r="N11" s="36">
        <f>M11/L11</f>
        <v>0.9</v>
      </c>
      <c r="O11" s="20">
        <v>0</v>
      </c>
      <c r="P11" s="19"/>
      <c r="Q11" s="21"/>
      <c r="R11" s="37"/>
      <c r="S11" s="37"/>
      <c r="T11" s="36"/>
      <c r="U11" s="22"/>
      <c r="V11" s="21"/>
      <c r="W11" s="21"/>
      <c r="X11" s="37"/>
      <c r="Y11" s="37"/>
      <c r="Z11" s="36"/>
      <c r="AA11" s="22"/>
      <c r="AB11" s="21"/>
      <c r="AC11" s="21"/>
      <c r="AD11" s="37"/>
      <c r="AE11" s="37"/>
      <c r="AF11" s="36"/>
      <c r="AG11" s="22">
        <v>0</v>
      </c>
      <c r="AH11" s="19"/>
      <c r="AI11" s="21"/>
      <c r="AJ11" s="37"/>
      <c r="AK11" s="37"/>
      <c r="AL11" s="36"/>
      <c r="AM11" s="22">
        <v>0</v>
      </c>
      <c r="AN11" s="19"/>
      <c r="AO11" s="21"/>
      <c r="AP11" s="37"/>
      <c r="AQ11" s="37"/>
      <c r="AR11" s="36"/>
      <c r="AS11" s="22"/>
      <c r="AT11" s="19"/>
      <c r="AU11" s="21"/>
      <c r="AV11" s="37"/>
      <c r="AW11" s="37"/>
      <c r="AX11" s="36"/>
      <c r="AY11" s="22">
        <v>0</v>
      </c>
      <c r="AZ11" s="19"/>
      <c r="BA11" s="21"/>
      <c r="BB11" s="37"/>
      <c r="BC11" s="37"/>
      <c r="BD11" s="36"/>
      <c r="BE11" s="37">
        <f t="shared" si="0"/>
        <v>0</v>
      </c>
      <c r="BF11" s="37">
        <f t="shared" si="1"/>
        <v>0</v>
      </c>
      <c r="BG11" s="36"/>
    </row>
    <row r="12" spans="1:59" ht="37.799999999999997" x14ac:dyDescent="0.25">
      <c r="A12" s="41">
        <v>5</v>
      </c>
      <c r="B12" s="18" t="s">
        <v>24</v>
      </c>
      <c r="C12" s="19">
        <v>0</v>
      </c>
      <c r="D12" s="19"/>
      <c r="E12" s="21"/>
      <c r="F12" s="37"/>
      <c r="G12" s="37"/>
      <c r="H12" s="36"/>
      <c r="I12" s="19"/>
      <c r="J12" s="19"/>
      <c r="K12" s="21"/>
      <c r="L12" s="37"/>
      <c r="M12" s="37"/>
      <c r="N12" s="36"/>
      <c r="O12" s="21">
        <v>0</v>
      </c>
      <c r="P12" s="19"/>
      <c r="Q12" s="21"/>
      <c r="R12" s="37"/>
      <c r="S12" s="37"/>
      <c r="T12" s="36"/>
      <c r="U12" s="21"/>
      <c r="V12" s="21"/>
      <c r="W12" s="21"/>
      <c r="X12" s="37"/>
      <c r="Y12" s="37"/>
      <c r="Z12" s="36"/>
      <c r="AA12" s="21"/>
      <c r="AB12" s="21"/>
      <c r="AC12" s="21"/>
      <c r="AD12" s="37"/>
      <c r="AE12" s="37"/>
      <c r="AF12" s="36"/>
      <c r="AG12" s="21">
        <v>0</v>
      </c>
      <c r="AH12" s="19"/>
      <c r="AI12" s="21"/>
      <c r="AJ12" s="37"/>
      <c r="AK12" s="37"/>
      <c r="AL12" s="36"/>
      <c r="AM12" s="22"/>
      <c r="AN12" s="19"/>
      <c r="AO12" s="21"/>
      <c r="AP12" s="37"/>
      <c r="AQ12" s="37"/>
      <c r="AR12" s="36"/>
      <c r="AS12" s="22"/>
      <c r="AT12" s="19"/>
      <c r="AU12" s="21"/>
      <c r="AV12" s="37"/>
      <c r="AW12" s="37"/>
      <c r="AX12" s="36"/>
      <c r="AY12" s="22">
        <v>0</v>
      </c>
      <c r="AZ12" s="19"/>
      <c r="BA12" s="21"/>
      <c r="BB12" s="37"/>
      <c r="BC12" s="37"/>
      <c r="BD12" s="36"/>
      <c r="BE12" s="37">
        <f t="shared" si="0"/>
        <v>0</v>
      </c>
      <c r="BF12" s="37">
        <f t="shared" si="1"/>
        <v>0</v>
      </c>
      <c r="BG12" s="36"/>
    </row>
    <row r="13" spans="1:59" ht="37.799999999999997" x14ac:dyDescent="0.25">
      <c r="A13" s="41">
        <v>6</v>
      </c>
      <c r="B13" s="18" t="s">
        <v>25</v>
      </c>
      <c r="C13" s="19">
        <v>200</v>
      </c>
      <c r="D13" s="19">
        <v>149</v>
      </c>
      <c r="E13" s="27">
        <f>D13/C13</f>
        <v>0.745</v>
      </c>
      <c r="F13" s="37">
        <v>14197.48</v>
      </c>
      <c r="G13" s="37">
        <v>10577.803800000002</v>
      </c>
      <c r="H13" s="36">
        <f>G13/F13</f>
        <v>0.74504798034580799</v>
      </c>
      <c r="I13" s="19">
        <v>0</v>
      </c>
      <c r="J13" s="19"/>
      <c r="K13" s="21"/>
      <c r="L13" s="37"/>
      <c r="M13" s="37"/>
      <c r="N13" s="36"/>
      <c r="O13" s="19">
        <v>48330</v>
      </c>
      <c r="P13" s="19">
        <v>7661</v>
      </c>
      <c r="Q13" s="27">
        <f>P13/O13</f>
        <v>0.15851438030208981</v>
      </c>
      <c r="R13" s="37">
        <v>72726.16</v>
      </c>
      <c r="S13" s="37">
        <v>17119.09261</v>
      </c>
      <c r="T13" s="27">
        <f>S13/R13</f>
        <v>0.23539112487171052</v>
      </c>
      <c r="U13" s="22"/>
      <c r="V13" s="21"/>
      <c r="W13" s="21"/>
      <c r="X13" s="37"/>
      <c r="Y13" s="37"/>
      <c r="Z13" s="36"/>
      <c r="AA13" s="22"/>
      <c r="AB13" s="21"/>
      <c r="AC13" s="21"/>
      <c r="AD13" s="37"/>
      <c r="AE13" s="37"/>
      <c r="AF13" s="36"/>
      <c r="AG13" s="22">
        <v>15115</v>
      </c>
      <c r="AH13" s="19">
        <v>7055</v>
      </c>
      <c r="AI13" s="27">
        <f>AH13/AG13</f>
        <v>0.46675487925901421</v>
      </c>
      <c r="AJ13" s="37">
        <v>41608.269999999997</v>
      </c>
      <c r="AK13" s="37">
        <v>21843.0605</v>
      </c>
      <c r="AL13" s="27">
        <f>AK13/AJ13</f>
        <v>0.52496920684277426</v>
      </c>
      <c r="AM13" s="22">
        <v>0</v>
      </c>
      <c r="AN13" s="19"/>
      <c r="AO13" s="21"/>
      <c r="AP13" s="37"/>
      <c r="AQ13" s="37"/>
      <c r="AR13" s="36"/>
      <c r="AS13" s="22"/>
      <c r="AT13" s="19"/>
      <c r="AU13" s="21"/>
      <c r="AV13" s="37"/>
      <c r="AW13" s="37"/>
      <c r="AX13" s="36"/>
      <c r="AY13" s="22">
        <v>0</v>
      </c>
      <c r="AZ13" s="19"/>
      <c r="BA13" s="21"/>
      <c r="BB13" s="37"/>
      <c r="BC13" s="37"/>
      <c r="BD13" s="36"/>
      <c r="BE13" s="37">
        <f t="shared" si="0"/>
        <v>128531.91</v>
      </c>
      <c r="BF13" s="37">
        <f t="shared" si="1"/>
        <v>49539.956910000001</v>
      </c>
      <c r="BG13" s="36">
        <f>BF13/BE13</f>
        <v>0.38542924406865192</v>
      </c>
    </row>
    <row r="14" spans="1:59" ht="37.799999999999997" x14ac:dyDescent="0.25">
      <c r="A14" s="41">
        <v>7</v>
      </c>
      <c r="B14" s="18" t="s">
        <v>26</v>
      </c>
      <c r="C14" s="19">
        <v>0</v>
      </c>
      <c r="D14" s="19"/>
      <c r="E14" s="21"/>
      <c r="F14" s="37"/>
      <c r="G14" s="37"/>
      <c r="H14" s="36"/>
      <c r="I14" s="19">
        <v>0</v>
      </c>
      <c r="J14" s="19"/>
      <c r="K14" s="21"/>
      <c r="L14" s="37"/>
      <c r="M14" s="37"/>
      <c r="N14" s="36"/>
      <c r="O14" s="19">
        <v>189049</v>
      </c>
      <c r="P14" s="19">
        <v>141786</v>
      </c>
      <c r="Q14" s="27">
        <f>P14/O14</f>
        <v>0.74999603277457172</v>
      </c>
      <c r="R14" s="37">
        <v>143522.17000000001</v>
      </c>
      <c r="S14" s="37">
        <v>107641.0557</v>
      </c>
      <c r="T14" s="36">
        <f>S14/R14</f>
        <v>0.74999601594652576</v>
      </c>
      <c r="U14" s="22"/>
      <c r="V14" s="21"/>
      <c r="W14" s="21"/>
      <c r="X14" s="37"/>
      <c r="Y14" s="37"/>
      <c r="Z14" s="36"/>
      <c r="AA14" s="22"/>
      <c r="AB14" s="21"/>
      <c r="AC14" s="21"/>
      <c r="AD14" s="37"/>
      <c r="AE14" s="37"/>
      <c r="AF14" s="36"/>
      <c r="AG14" s="22">
        <v>0</v>
      </c>
      <c r="AH14" s="19"/>
      <c r="AI14" s="21"/>
      <c r="AJ14" s="37"/>
      <c r="AK14" s="37"/>
      <c r="AL14" s="36"/>
      <c r="AM14" s="22">
        <v>0</v>
      </c>
      <c r="AN14" s="19"/>
      <c r="AO14" s="21"/>
      <c r="AP14" s="37"/>
      <c r="AQ14" s="37"/>
      <c r="AR14" s="36"/>
      <c r="AS14" s="22"/>
      <c r="AT14" s="19"/>
      <c r="AU14" s="21"/>
      <c r="AV14" s="37"/>
      <c r="AW14" s="37"/>
      <c r="AX14" s="36"/>
      <c r="AY14" s="22">
        <v>0</v>
      </c>
      <c r="AZ14" s="19"/>
      <c r="BA14" s="21"/>
      <c r="BB14" s="37"/>
      <c r="BC14" s="37"/>
      <c r="BD14" s="36"/>
      <c r="BE14" s="37">
        <f t="shared" si="0"/>
        <v>143522.17000000001</v>
      </c>
      <c r="BF14" s="37">
        <f t="shared" si="1"/>
        <v>107641.0557</v>
      </c>
      <c r="BG14" s="36">
        <f>BF14/BE14</f>
        <v>0.74999601594652576</v>
      </c>
    </row>
    <row r="15" spans="1:59" ht="37.799999999999997" x14ac:dyDescent="0.25">
      <c r="A15" s="41">
        <v>8</v>
      </c>
      <c r="B15" s="18" t="s">
        <v>27</v>
      </c>
      <c r="C15" s="19">
        <v>260</v>
      </c>
      <c r="D15" s="19">
        <v>174</v>
      </c>
      <c r="E15" s="27">
        <f>D15/C15</f>
        <v>0.66923076923076918</v>
      </c>
      <c r="F15" s="37">
        <v>8625.5</v>
      </c>
      <c r="G15" s="37">
        <v>5780.64174</v>
      </c>
      <c r="H15" s="36">
        <f>G15/F15</f>
        <v>0.67018048113152862</v>
      </c>
      <c r="I15" s="19">
        <v>666</v>
      </c>
      <c r="J15" s="19">
        <v>530</v>
      </c>
      <c r="K15" s="27">
        <f>J15/I15</f>
        <v>0.79579579579579585</v>
      </c>
      <c r="L15" s="37">
        <v>207179.355033</v>
      </c>
      <c r="M15" s="37">
        <f>L15/I15*J15</f>
        <v>164872.45971094593</v>
      </c>
      <c r="N15" s="36">
        <f>M15/L15</f>
        <v>0.79579579579579574</v>
      </c>
      <c r="O15" s="22">
        <v>70</v>
      </c>
      <c r="P15" s="19">
        <v>115</v>
      </c>
      <c r="Q15" s="27">
        <f>P15/O15</f>
        <v>1.6428571428571428</v>
      </c>
      <c r="R15" s="37">
        <v>52.88</v>
      </c>
      <c r="S15" s="37">
        <v>86.518950000000004</v>
      </c>
      <c r="T15" s="36">
        <f>S15/R15</f>
        <v>1.6361374810892586</v>
      </c>
      <c r="U15" s="22"/>
      <c r="V15" s="21"/>
      <c r="W15" s="21"/>
      <c r="X15" s="37"/>
      <c r="Y15" s="37"/>
      <c r="Z15" s="36"/>
      <c r="AA15" s="22"/>
      <c r="AB15" s="21"/>
      <c r="AC15" s="21"/>
      <c r="AD15" s="37"/>
      <c r="AE15" s="37"/>
      <c r="AF15" s="36"/>
      <c r="AG15" s="22">
        <v>0</v>
      </c>
      <c r="AH15" s="19"/>
      <c r="AI15" s="21"/>
      <c r="AJ15" s="37"/>
      <c r="AK15" s="37"/>
      <c r="AL15" s="36"/>
      <c r="AM15" s="22">
        <v>0</v>
      </c>
      <c r="AN15" s="19"/>
      <c r="AO15" s="21"/>
      <c r="AP15" s="37"/>
      <c r="AQ15" s="37"/>
      <c r="AR15" s="36"/>
      <c r="AS15" s="22"/>
      <c r="AT15" s="19"/>
      <c r="AU15" s="21"/>
      <c r="AV15" s="37"/>
      <c r="AW15" s="37"/>
      <c r="AX15" s="36"/>
      <c r="AY15" s="22">
        <v>7200</v>
      </c>
      <c r="AZ15" s="19">
        <v>5489</v>
      </c>
      <c r="BA15" s="27">
        <f>AZ15/AY15</f>
        <v>0.76236111111111116</v>
      </c>
      <c r="BB15" s="37">
        <v>20837.59</v>
      </c>
      <c r="BC15" s="37">
        <v>15882.387789999999</v>
      </c>
      <c r="BD15" s="36">
        <f>BC15/BB15</f>
        <v>0.76219888144454317</v>
      </c>
      <c r="BE15" s="37">
        <f t="shared" si="0"/>
        <v>29515.97</v>
      </c>
      <c r="BF15" s="37">
        <f t="shared" si="1"/>
        <v>21749.548479999998</v>
      </c>
      <c r="BG15" s="36">
        <f>BF15/BE15</f>
        <v>0.73687391876329988</v>
      </c>
    </row>
    <row r="16" spans="1:59" ht="37.799999999999997" x14ac:dyDescent="0.25">
      <c r="A16" s="41">
        <v>9</v>
      </c>
      <c r="B16" s="18" t="s">
        <v>28</v>
      </c>
      <c r="C16" s="19">
        <v>0</v>
      </c>
      <c r="D16" s="19"/>
      <c r="E16" s="27"/>
      <c r="F16" s="37"/>
      <c r="G16" s="37"/>
      <c r="H16" s="36"/>
      <c r="I16" s="19">
        <v>0</v>
      </c>
      <c r="J16" s="19"/>
      <c r="K16" s="21"/>
      <c r="L16" s="37"/>
      <c r="M16" s="37"/>
      <c r="N16" s="36"/>
      <c r="O16" s="22">
        <v>0</v>
      </c>
      <c r="P16" s="19"/>
      <c r="Q16" s="21"/>
      <c r="R16" s="37"/>
      <c r="S16" s="37"/>
      <c r="T16" s="36"/>
      <c r="U16" s="22">
        <v>1084</v>
      </c>
      <c r="V16" s="22">
        <v>173</v>
      </c>
      <c r="W16" s="27">
        <f>V16/U16</f>
        <v>0.15959409594095941</v>
      </c>
      <c r="X16" s="37">
        <v>781.06</v>
      </c>
      <c r="Y16" s="37">
        <v>113.59424</v>
      </c>
      <c r="Z16" s="36">
        <f>Y16/X16</f>
        <v>0.14543599723452744</v>
      </c>
      <c r="AA16" s="22"/>
      <c r="AB16" s="21"/>
      <c r="AC16" s="21"/>
      <c r="AD16" s="37"/>
      <c r="AE16" s="37"/>
      <c r="AF16" s="36"/>
      <c r="AG16" s="22">
        <v>0</v>
      </c>
      <c r="AH16" s="19"/>
      <c r="AI16" s="21"/>
      <c r="AJ16" s="37"/>
      <c r="AK16" s="37"/>
      <c r="AL16" s="36"/>
      <c r="AM16" s="22">
        <v>0</v>
      </c>
      <c r="AN16" s="19"/>
      <c r="AO16" s="21"/>
      <c r="AP16" s="37"/>
      <c r="AQ16" s="37"/>
      <c r="AR16" s="36"/>
      <c r="AS16" s="22"/>
      <c r="AT16" s="19"/>
      <c r="AU16" s="21"/>
      <c r="AV16" s="37"/>
      <c r="AW16" s="37"/>
      <c r="AX16" s="36"/>
      <c r="AY16" s="22">
        <v>4760</v>
      </c>
      <c r="AZ16" s="19">
        <v>2522</v>
      </c>
      <c r="BA16" s="27">
        <f>AZ16/AY16</f>
        <v>0.52983193277310925</v>
      </c>
      <c r="BB16" s="37">
        <v>19071.46</v>
      </c>
      <c r="BC16" s="37">
        <v>10140.581480000001</v>
      </c>
      <c r="BD16" s="27">
        <f>BC16/BB16</f>
        <v>0.53171500661197424</v>
      </c>
      <c r="BE16" s="37">
        <f t="shared" si="0"/>
        <v>19852.52</v>
      </c>
      <c r="BF16" s="37">
        <f t="shared" si="1"/>
        <v>10254.175720000001</v>
      </c>
      <c r="BG16" s="36">
        <f>BF16/BE16</f>
        <v>0.51651758668420944</v>
      </c>
    </row>
    <row r="17" spans="1:59" ht="37.799999999999997" x14ac:dyDescent="0.25">
      <c r="A17" s="41">
        <v>10</v>
      </c>
      <c r="B17" s="18" t="s">
        <v>29</v>
      </c>
      <c r="C17" s="19">
        <v>710</v>
      </c>
      <c r="D17" s="19">
        <v>509</v>
      </c>
      <c r="E17" s="27">
        <f>D17/C17</f>
        <v>0.71690140845070427</v>
      </c>
      <c r="F17" s="37">
        <v>62364.43</v>
      </c>
      <c r="G17" s="37">
        <v>44721.96557</v>
      </c>
      <c r="H17" s="36">
        <f>G17/F17</f>
        <v>0.71710694012596599</v>
      </c>
      <c r="I17" s="19">
        <v>0</v>
      </c>
      <c r="J17" s="19"/>
      <c r="K17" s="21"/>
      <c r="L17" s="37"/>
      <c r="M17" s="37"/>
      <c r="N17" s="36"/>
      <c r="O17" s="22">
        <v>1625</v>
      </c>
      <c r="P17" s="19">
        <v>1280</v>
      </c>
      <c r="Q17" s="27">
        <f>P17/O17</f>
        <v>0.78769230769230769</v>
      </c>
      <c r="R17" s="37">
        <v>1229.7400000000016</v>
      </c>
      <c r="S17" s="37">
        <v>965.5871699999999</v>
      </c>
      <c r="T17" s="36">
        <f>S17/R17</f>
        <v>0.78519619594385692</v>
      </c>
      <c r="U17" s="22">
        <v>7924</v>
      </c>
      <c r="V17" s="22">
        <v>4212</v>
      </c>
      <c r="W17" s="27">
        <f>V17/U17</f>
        <v>0.53154972236244324</v>
      </c>
      <c r="X17" s="37">
        <v>5709.48</v>
      </c>
      <c r="Y17" s="37">
        <v>3041.89914</v>
      </c>
      <c r="Z17" s="36">
        <f>Y17/X17</f>
        <v>0.53278041783139629</v>
      </c>
      <c r="AA17" s="22">
        <v>2579</v>
      </c>
      <c r="AB17" s="22">
        <v>1887</v>
      </c>
      <c r="AC17" s="27">
        <f>AB17/AA17</f>
        <v>0.73167894532764632</v>
      </c>
      <c r="AD17" s="37">
        <v>9391.5499999999993</v>
      </c>
      <c r="AE17" s="37">
        <v>6871.9299600000004</v>
      </c>
      <c r="AF17" s="36">
        <f>AE17/AD17</f>
        <v>0.73171414303283278</v>
      </c>
      <c r="AG17" s="22">
        <v>0</v>
      </c>
      <c r="AH17" s="19"/>
      <c r="AI17" s="21"/>
      <c r="AJ17" s="37"/>
      <c r="AK17" s="37"/>
      <c r="AL17" s="36"/>
      <c r="AM17" s="22">
        <v>76</v>
      </c>
      <c r="AN17" s="19">
        <v>52</v>
      </c>
      <c r="AO17" s="27">
        <f>AN17/AM17</f>
        <v>0.68421052631578949</v>
      </c>
      <c r="AP17" s="37">
        <v>776.68</v>
      </c>
      <c r="AQ17" s="37">
        <v>531.70068000000003</v>
      </c>
      <c r="AR17" s="36">
        <f>AQ17/AP17</f>
        <v>0.68458139774424487</v>
      </c>
      <c r="AS17" s="22"/>
      <c r="AT17" s="19"/>
      <c r="AU17" s="21"/>
      <c r="AV17" s="37"/>
      <c r="AW17" s="37"/>
      <c r="AX17" s="36"/>
      <c r="AY17" s="22">
        <v>11746</v>
      </c>
      <c r="AZ17" s="19">
        <v>9780</v>
      </c>
      <c r="BA17" s="27">
        <f>AZ17/AY17</f>
        <v>0.83262387195641074</v>
      </c>
      <c r="BB17" s="37">
        <v>47262.5</v>
      </c>
      <c r="BC17" s="37">
        <v>39329.865600000005</v>
      </c>
      <c r="BD17" s="36">
        <f>BC17/BB17</f>
        <v>0.83215796032795564</v>
      </c>
      <c r="BE17" s="37">
        <f t="shared" si="0"/>
        <v>126734.37999999999</v>
      </c>
      <c r="BF17" s="37">
        <f t="shared" si="1"/>
        <v>95462.948120000015</v>
      </c>
      <c r="BG17" s="36">
        <f>BF17/BE17</f>
        <v>0.7532521808210213</v>
      </c>
    </row>
    <row r="18" spans="1:59" ht="37.799999999999997" x14ac:dyDescent="0.25">
      <c r="A18" s="41">
        <v>11</v>
      </c>
      <c r="B18" s="18" t="s">
        <v>30</v>
      </c>
      <c r="C18" s="19">
        <v>0</v>
      </c>
      <c r="D18" s="19"/>
      <c r="E18" s="21"/>
      <c r="F18" s="37"/>
      <c r="G18" s="37"/>
      <c r="H18" s="36"/>
      <c r="I18" s="19"/>
      <c r="J18" s="19"/>
      <c r="K18" s="21"/>
      <c r="L18" s="37"/>
      <c r="M18" s="37"/>
      <c r="N18" s="36"/>
      <c r="O18" s="19">
        <v>0</v>
      </c>
      <c r="P18" s="19"/>
      <c r="Q18" s="21"/>
      <c r="R18" s="37"/>
      <c r="S18" s="37"/>
      <c r="T18" s="36"/>
      <c r="U18" s="22"/>
      <c r="V18" s="22"/>
      <c r="W18" s="21"/>
      <c r="X18" s="37"/>
      <c r="Y18" s="37"/>
      <c r="Z18" s="36"/>
      <c r="AA18" s="22"/>
      <c r="AB18" s="21"/>
      <c r="AC18" s="21"/>
      <c r="AD18" s="37"/>
      <c r="AE18" s="37"/>
      <c r="AF18" s="36"/>
      <c r="AG18" s="22">
        <v>0</v>
      </c>
      <c r="AH18" s="19"/>
      <c r="AI18" s="21"/>
      <c r="AJ18" s="37"/>
      <c r="AK18" s="37"/>
      <c r="AL18" s="36"/>
      <c r="AM18" s="22"/>
      <c r="AN18" s="19"/>
      <c r="AO18" s="21"/>
      <c r="AP18" s="37"/>
      <c r="AQ18" s="37"/>
      <c r="AR18" s="36"/>
      <c r="AS18" s="22"/>
      <c r="AT18" s="19"/>
      <c r="AU18" s="21"/>
      <c r="AV18" s="37"/>
      <c r="AW18" s="37"/>
      <c r="AX18" s="36"/>
      <c r="AY18" s="22">
        <v>0</v>
      </c>
      <c r="AZ18" s="19"/>
      <c r="BA18" s="21"/>
      <c r="BB18" s="37"/>
      <c r="BC18" s="37"/>
      <c r="BD18" s="36"/>
      <c r="BE18" s="37">
        <f t="shared" si="0"/>
        <v>0</v>
      </c>
      <c r="BF18" s="37">
        <f t="shared" si="1"/>
        <v>0</v>
      </c>
      <c r="BG18" s="36"/>
    </row>
    <row r="19" spans="1:59" ht="37.799999999999997" x14ac:dyDescent="0.25">
      <c r="A19" s="41">
        <v>12</v>
      </c>
      <c r="B19" s="18" t="s">
        <v>31</v>
      </c>
      <c r="C19" s="19">
        <v>0</v>
      </c>
      <c r="D19" s="19"/>
      <c r="E19" s="21"/>
      <c r="F19" s="37"/>
      <c r="G19" s="37"/>
      <c r="H19" s="36"/>
      <c r="I19" s="19">
        <v>0</v>
      </c>
      <c r="J19" s="19"/>
      <c r="K19" s="21"/>
      <c r="L19" s="37"/>
      <c r="M19" s="37"/>
      <c r="N19" s="36"/>
      <c r="O19" s="19">
        <v>1000</v>
      </c>
      <c r="P19" s="19">
        <v>567</v>
      </c>
      <c r="Q19" s="27">
        <f>P19/O19</f>
        <v>0.56699999999999995</v>
      </c>
      <c r="R19" s="37">
        <v>773.71</v>
      </c>
      <c r="S19" s="37">
        <v>439.60856999999999</v>
      </c>
      <c r="T19" s="36">
        <f>S19/R19</f>
        <v>0.56818261364076972</v>
      </c>
      <c r="U19" s="22">
        <v>2000</v>
      </c>
      <c r="V19" s="22">
        <v>1605</v>
      </c>
      <c r="W19" s="27">
        <f>V19/U19</f>
        <v>0.80249999999999999</v>
      </c>
      <c r="X19" s="37">
        <v>1441.06</v>
      </c>
      <c r="Y19" s="37">
        <v>1155.7156499999999</v>
      </c>
      <c r="Z19" s="36">
        <f>Y19/X19</f>
        <v>0.80198995878034218</v>
      </c>
      <c r="AA19" s="22"/>
      <c r="AB19" s="21"/>
      <c r="AC19" s="21"/>
      <c r="AD19" s="37"/>
      <c r="AE19" s="37"/>
      <c r="AF19" s="36"/>
      <c r="AG19" s="22">
        <v>0</v>
      </c>
      <c r="AH19" s="19"/>
      <c r="AI19" s="21"/>
      <c r="AJ19" s="37"/>
      <c r="AK19" s="37"/>
      <c r="AL19" s="36"/>
      <c r="AM19" s="22">
        <v>0</v>
      </c>
      <c r="AN19" s="19"/>
      <c r="AO19" s="21"/>
      <c r="AP19" s="37"/>
      <c r="AQ19" s="37"/>
      <c r="AR19" s="36"/>
      <c r="AS19" s="22"/>
      <c r="AT19" s="19"/>
      <c r="AU19" s="21"/>
      <c r="AV19" s="37"/>
      <c r="AW19" s="37"/>
      <c r="AX19" s="36"/>
      <c r="AY19" s="22">
        <v>0</v>
      </c>
      <c r="AZ19" s="19"/>
      <c r="BA19" s="21"/>
      <c r="BB19" s="37"/>
      <c r="BC19" s="37"/>
      <c r="BD19" s="36"/>
      <c r="BE19" s="37">
        <f t="shared" si="0"/>
        <v>2214.77</v>
      </c>
      <c r="BF19" s="37">
        <f t="shared" si="1"/>
        <v>1595.32422</v>
      </c>
      <c r="BG19" s="36">
        <f>BF19/BE19</f>
        <v>0.72031146349282316</v>
      </c>
    </row>
    <row r="20" spans="1:59" ht="37.799999999999997" x14ac:dyDescent="0.25">
      <c r="A20" s="41">
        <v>13</v>
      </c>
      <c r="B20" s="18" t="s">
        <v>32</v>
      </c>
      <c r="C20" s="19">
        <v>0</v>
      </c>
      <c r="D20" s="19"/>
      <c r="E20" s="21"/>
      <c r="F20" s="37"/>
      <c r="G20" s="37"/>
      <c r="H20" s="36"/>
      <c r="I20" s="19">
        <v>0</v>
      </c>
      <c r="J20" s="19"/>
      <c r="K20" s="21"/>
      <c r="L20" s="37"/>
      <c r="M20" s="37"/>
      <c r="N20" s="36"/>
      <c r="O20" s="19">
        <v>3500</v>
      </c>
      <c r="P20" s="19">
        <v>2707</v>
      </c>
      <c r="Q20" s="27">
        <f>P20/O20</f>
        <v>0.77342857142857147</v>
      </c>
      <c r="R20" s="37">
        <v>2315.52</v>
      </c>
      <c r="S20" s="37">
        <v>1790.82068</v>
      </c>
      <c r="T20" s="36">
        <f>S20/R20</f>
        <v>0.77339892551133227</v>
      </c>
      <c r="U20" s="22"/>
      <c r="V20" s="22"/>
      <c r="W20" s="21"/>
      <c r="X20" s="37"/>
      <c r="Y20" s="37"/>
      <c r="Z20" s="36"/>
      <c r="AA20" s="22"/>
      <c r="AB20" s="21"/>
      <c r="AC20" s="21"/>
      <c r="AD20" s="37"/>
      <c r="AE20" s="37"/>
      <c r="AF20" s="36"/>
      <c r="AG20" s="22">
        <v>0</v>
      </c>
      <c r="AH20" s="19"/>
      <c r="AI20" s="21"/>
      <c r="AJ20" s="37"/>
      <c r="AK20" s="37"/>
      <c r="AL20" s="36"/>
      <c r="AM20" s="22">
        <v>0</v>
      </c>
      <c r="AN20" s="19"/>
      <c r="AO20" s="21"/>
      <c r="AP20" s="37"/>
      <c r="AQ20" s="37"/>
      <c r="AR20" s="36"/>
      <c r="AS20" s="22"/>
      <c r="AT20" s="19"/>
      <c r="AU20" s="21"/>
      <c r="AV20" s="37"/>
      <c r="AW20" s="37"/>
      <c r="AX20" s="36"/>
      <c r="AY20" s="22">
        <v>0</v>
      </c>
      <c r="AZ20" s="19"/>
      <c r="BA20" s="21"/>
      <c r="BB20" s="37"/>
      <c r="BC20" s="37"/>
      <c r="BD20" s="36"/>
      <c r="BE20" s="37">
        <f t="shared" si="0"/>
        <v>2315.52</v>
      </c>
      <c r="BF20" s="37">
        <f t="shared" si="1"/>
        <v>1790.82068</v>
      </c>
      <c r="BG20" s="36">
        <f>BF20/BE20</f>
        <v>0.77339892551133227</v>
      </c>
    </row>
    <row r="21" spans="1:59" s="12" customFormat="1" ht="37.799999999999997" x14ac:dyDescent="0.25">
      <c r="A21" s="41">
        <v>14</v>
      </c>
      <c r="B21" s="18" t="s">
        <v>33</v>
      </c>
      <c r="C21" s="19">
        <v>0</v>
      </c>
      <c r="D21" s="19"/>
      <c r="E21" s="21"/>
      <c r="F21" s="37"/>
      <c r="G21" s="37"/>
      <c r="H21" s="36"/>
      <c r="I21" s="19">
        <v>0</v>
      </c>
      <c r="J21" s="19"/>
      <c r="K21" s="21"/>
      <c r="L21" s="37"/>
      <c r="M21" s="37"/>
      <c r="N21" s="36"/>
      <c r="O21" s="22">
        <v>50</v>
      </c>
      <c r="P21" s="19">
        <v>42</v>
      </c>
      <c r="Q21" s="27">
        <f>P21/O21</f>
        <v>0.84</v>
      </c>
      <c r="R21" s="37">
        <v>38.76</v>
      </c>
      <c r="S21" s="37">
        <v>32.5548</v>
      </c>
      <c r="T21" s="36">
        <f>S21/R21</f>
        <v>0.83990712074303409</v>
      </c>
      <c r="U21" s="22">
        <v>36</v>
      </c>
      <c r="V21" s="22">
        <v>22</v>
      </c>
      <c r="W21" s="27">
        <f>V21/U21</f>
        <v>0.61111111111111116</v>
      </c>
      <c r="X21" s="37">
        <v>25.89</v>
      </c>
      <c r="Y21" s="37">
        <v>15.825760000000001</v>
      </c>
      <c r="Z21" s="36">
        <f>Y21/X21</f>
        <v>0.61126921591348016</v>
      </c>
      <c r="AA21" s="22"/>
      <c r="AB21" s="21"/>
      <c r="AC21" s="21"/>
      <c r="AD21" s="37"/>
      <c r="AE21" s="37"/>
      <c r="AF21" s="36"/>
      <c r="AG21" s="22">
        <v>0</v>
      </c>
      <c r="AH21" s="19"/>
      <c r="AI21" s="21"/>
      <c r="AJ21" s="37"/>
      <c r="AK21" s="37"/>
      <c r="AL21" s="36"/>
      <c r="AM21" s="22">
        <v>0</v>
      </c>
      <c r="AN21" s="19"/>
      <c r="AO21" s="21"/>
      <c r="AP21" s="37"/>
      <c r="AQ21" s="37"/>
      <c r="AR21" s="36"/>
      <c r="AS21" s="22"/>
      <c r="AT21" s="19"/>
      <c r="AU21" s="21"/>
      <c r="AV21" s="37"/>
      <c r="AW21" s="37"/>
      <c r="AX21" s="36"/>
      <c r="AY21" s="22">
        <v>0</v>
      </c>
      <c r="AZ21" s="19"/>
      <c r="BA21" s="21"/>
      <c r="BB21" s="37"/>
      <c r="BC21" s="37"/>
      <c r="BD21" s="36"/>
      <c r="BE21" s="37">
        <f t="shared" si="0"/>
        <v>64.650000000000006</v>
      </c>
      <c r="BF21" s="37">
        <f t="shared" si="1"/>
        <v>48.380560000000003</v>
      </c>
      <c r="BG21" s="36">
        <f>BF21/BE21</f>
        <v>0.74834586233565348</v>
      </c>
    </row>
    <row r="22" spans="1:59" ht="37.799999999999997" x14ac:dyDescent="0.25">
      <c r="A22" s="41">
        <v>15</v>
      </c>
      <c r="B22" s="18" t="s">
        <v>34</v>
      </c>
      <c r="C22" s="19">
        <v>0</v>
      </c>
      <c r="D22" s="19"/>
      <c r="E22" s="21"/>
      <c r="F22" s="37"/>
      <c r="G22" s="37"/>
      <c r="H22" s="36"/>
      <c r="I22" s="19"/>
      <c r="J22" s="19"/>
      <c r="K22" s="21"/>
      <c r="L22" s="37"/>
      <c r="M22" s="37"/>
      <c r="N22" s="36"/>
      <c r="O22" s="21">
        <v>0</v>
      </c>
      <c r="P22" s="19"/>
      <c r="Q22" s="21"/>
      <c r="R22" s="37"/>
      <c r="S22" s="37"/>
      <c r="T22" s="36"/>
      <c r="U22" s="22"/>
      <c r="V22" s="22"/>
      <c r="W22" s="21"/>
      <c r="X22" s="37"/>
      <c r="Y22" s="37"/>
      <c r="Z22" s="36"/>
      <c r="AA22" s="22"/>
      <c r="AB22" s="21"/>
      <c r="AC22" s="21"/>
      <c r="AD22" s="37"/>
      <c r="AE22" s="37"/>
      <c r="AF22" s="36"/>
      <c r="AG22" s="21">
        <v>0</v>
      </c>
      <c r="AH22" s="19"/>
      <c r="AI22" s="21"/>
      <c r="AJ22" s="37"/>
      <c r="AK22" s="37"/>
      <c r="AL22" s="36"/>
      <c r="AM22" s="22"/>
      <c r="AN22" s="19"/>
      <c r="AO22" s="21"/>
      <c r="AP22" s="37"/>
      <c r="AQ22" s="37"/>
      <c r="AR22" s="36"/>
      <c r="AS22" s="22"/>
      <c r="AT22" s="19"/>
      <c r="AU22" s="21"/>
      <c r="AV22" s="37"/>
      <c r="AW22" s="37"/>
      <c r="AX22" s="36"/>
      <c r="AY22" s="22">
        <v>0</v>
      </c>
      <c r="AZ22" s="19"/>
      <c r="BA22" s="21"/>
      <c r="BB22" s="37"/>
      <c r="BC22" s="37"/>
      <c r="BD22" s="36"/>
      <c r="BE22" s="37">
        <f t="shared" si="0"/>
        <v>0</v>
      </c>
      <c r="BF22" s="37">
        <f t="shared" si="1"/>
        <v>0</v>
      </c>
      <c r="BG22" s="36"/>
    </row>
    <row r="23" spans="1:59" ht="37.799999999999997" x14ac:dyDescent="0.25">
      <c r="A23" s="41">
        <v>16</v>
      </c>
      <c r="B23" s="18" t="s">
        <v>35</v>
      </c>
      <c r="C23" s="19">
        <v>0</v>
      </c>
      <c r="D23" s="19"/>
      <c r="E23" s="21"/>
      <c r="F23" s="37"/>
      <c r="G23" s="37"/>
      <c r="H23" s="36"/>
      <c r="I23" s="19">
        <v>0</v>
      </c>
      <c r="J23" s="19"/>
      <c r="K23" s="21"/>
      <c r="L23" s="37"/>
      <c r="M23" s="37"/>
      <c r="N23" s="36"/>
      <c r="O23" s="22">
        <v>0</v>
      </c>
      <c r="P23" s="19"/>
      <c r="Q23" s="21"/>
      <c r="R23" s="37"/>
      <c r="S23" s="37"/>
      <c r="T23" s="36"/>
      <c r="U23" s="22"/>
      <c r="V23" s="22"/>
      <c r="W23" s="21"/>
      <c r="X23" s="37"/>
      <c r="Y23" s="37"/>
      <c r="Z23" s="36"/>
      <c r="AA23" s="22"/>
      <c r="AB23" s="22"/>
      <c r="AC23" s="21"/>
      <c r="AD23" s="37"/>
      <c r="AE23" s="37"/>
      <c r="AF23" s="36"/>
      <c r="AG23" s="22">
        <v>0</v>
      </c>
      <c r="AH23" s="19"/>
      <c r="AI23" s="21"/>
      <c r="AJ23" s="37"/>
      <c r="AK23" s="37"/>
      <c r="AL23" s="36"/>
      <c r="AM23" s="22">
        <v>0</v>
      </c>
      <c r="AN23" s="19"/>
      <c r="AO23" s="21"/>
      <c r="AP23" s="37"/>
      <c r="AQ23" s="37"/>
      <c r="AR23" s="36"/>
      <c r="AS23" s="22">
        <v>33528</v>
      </c>
      <c r="AT23" s="19">
        <v>25172</v>
      </c>
      <c r="AU23" s="27">
        <f>AT23/AS23</f>
        <v>0.75077547124791222</v>
      </c>
      <c r="AV23" s="37">
        <v>107108.23</v>
      </c>
      <c r="AW23" s="37">
        <v>80413.974480000004</v>
      </c>
      <c r="AX23" s="36">
        <f>AW23/AV23</f>
        <v>0.75077306832537527</v>
      </c>
      <c r="AY23" s="22">
        <v>0</v>
      </c>
      <c r="AZ23" s="19"/>
      <c r="BA23" s="21"/>
      <c r="BB23" s="37"/>
      <c r="BC23" s="37"/>
      <c r="BD23" s="36"/>
      <c r="BE23" s="37">
        <f t="shared" si="0"/>
        <v>107108.23</v>
      </c>
      <c r="BF23" s="37">
        <f t="shared" si="1"/>
        <v>80413.974480000004</v>
      </c>
      <c r="BG23" s="36">
        <f>BF23/BE23</f>
        <v>0.75077306832537527</v>
      </c>
    </row>
    <row r="24" spans="1:59" ht="25.2" x14ac:dyDescent="0.25">
      <c r="A24" s="41">
        <v>17</v>
      </c>
      <c r="B24" s="18" t="s">
        <v>36</v>
      </c>
      <c r="C24" s="19">
        <v>2</v>
      </c>
      <c r="D24" s="19">
        <v>5</v>
      </c>
      <c r="E24" s="27">
        <f>D24/C24</f>
        <v>2.5</v>
      </c>
      <c r="F24" s="37">
        <v>95.88</v>
      </c>
      <c r="G24" s="37">
        <v>238.3175</v>
      </c>
      <c r="H24" s="36">
        <f>G24/F24</f>
        <v>2.4855809345014603</v>
      </c>
      <c r="I24" s="19">
        <v>0</v>
      </c>
      <c r="J24" s="19"/>
      <c r="K24" s="21"/>
      <c r="L24" s="37"/>
      <c r="M24" s="37"/>
      <c r="N24" s="36"/>
      <c r="O24" s="19">
        <v>39406</v>
      </c>
      <c r="P24" s="19">
        <v>20399</v>
      </c>
      <c r="Q24" s="27">
        <f>P24/O24</f>
        <v>0.51766228493122879</v>
      </c>
      <c r="R24" s="37">
        <v>31060.01</v>
      </c>
      <c r="S24" s="37">
        <v>16268.47083</v>
      </c>
      <c r="T24" s="36">
        <f>S24/R24</f>
        <v>0.52377545371041412</v>
      </c>
      <c r="U24" s="22">
        <v>673</v>
      </c>
      <c r="V24" s="22">
        <v>163</v>
      </c>
      <c r="W24" s="27">
        <f>V24/U24</f>
        <v>0.24219910846953938</v>
      </c>
      <c r="X24" s="37">
        <v>496.89</v>
      </c>
      <c r="Y24" s="37">
        <v>122.73766000000001</v>
      </c>
      <c r="Z24" s="36">
        <f>Y24/X24</f>
        <v>0.24701173297913021</v>
      </c>
      <c r="AA24" s="22"/>
      <c r="AB24" s="22"/>
      <c r="AC24" s="21"/>
      <c r="AD24" s="37"/>
      <c r="AE24" s="37"/>
      <c r="AF24" s="36"/>
      <c r="AG24" s="22">
        <v>13643</v>
      </c>
      <c r="AH24" s="19">
        <v>6816</v>
      </c>
      <c r="AI24" s="27">
        <f>AH24/AG24</f>
        <v>0.49959686286007476</v>
      </c>
      <c r="AJ24" s="37">
        <v>35597.29</v>
      </c>
      <c r="AK24" s="37">
        <v>17740.465620000003</v>
      </c>
      <c r="AL24" s="36">
        <f>AK24/AJ24</f>
        <v>0.49836562333818113</v>
      </c>
      <c r="AM24" s="22">
        <v>0</v>
      </c>
      <c r="AN24" s="19"/>
      <c r="AO24" s="21"/>
      <c r="AP24" s="37"/>
      <c r="AQ24" s="37"/>
      <c r="AR24" s="36"/>
      <c r="AS24" s="22"/>
      <c r="AT24" s="19"/>
      <c r="AU24" s="21"/>
      <c r="AV24" s="37"/>
      <c r="AW24" s="37"/>
      <c r="AX24" s="36"/>
      <c r="AY24" s="22">
        <v>1650</v>
      </c>
      <c r="AZ24" s="19">
        <v>1296</v>
      </c>
      <c r="BA24" s="27">
        <f>AZ24/AY24</f>
        <v>0.78545454545454541</v>
      </c>
      <c r="BB24" s="37">
        <v>5105.13</v>
      </c>
      <c r="BC24" s="37">
        <v>4007.6269199999997</v>
      </c>
      <c r="BD24" s="36">
        <f>BC24/BB24</f>
        <v>0.78501956267519135</v>
      </c>
      <c r="BE24" s="37">
        <f t="shared" si="0"/>
        <v>72355.200000000012</v>
      </c>
      <c r="BF24" s="37">
        <f t="shared" si="1"/>
        <v>38377.61853</v>
      </c>
      <c r="BG24" s="36">
        <f>BF24/BE24</f>
        <v>0.53040581091614691</v>
      </c>
    </row>
    <row r="25" spans="1:59" ht="37.799999999999997" x14ac:dyDescent="0.25">
      <c r="A25" s="41">
        <v>18</v>
      </c>
      <c r="B25" s="18" t="s">
        <v>37</v>
      </c>
      <c r="C25" s="19">
        <v>39</v>
      </c>
      <c r="D25" s="19">
        <v>25</v>
      </c>
      <c r="E25" s="27">
        <f>D25/C25</f>
        <v>0.64102564102564108</v>
      </c>
      <c r="F25" s="37">
        <v>1869.28</v>
      </c>
      <c r="G25" s="37">
        <v>1199.2349999999999</v>
      </c>
      <c r="H25" s="36">
        <f>G25/F25</f>
        <v>0.64154915261491052</v>
      </c>
      <c r="I25" s="19">
        <v>0</v>
      </c>
      <c r="J25" s="19"/>
      <c r="K25" s="21"/>
      <c r="L25" s="37"/>
      <c r="M25" s="37"/>
      <c r="N25" s="36"/>
      <c r="O25" s="19">
        <v>2148</v>
      </c>
      <c r="P25" s="19">
        <v>1407</v>
      </c>
      <c r="Q25" s="27">
        <f>P25/O25</f>
        <v>0.6550279329608939</v>
      </c>
      <c r="R25" s="37">
        <v>1741.07</v>
      </c>
      <c r="S25" s="37">
        <v>1140.90571</v>
      </c>
      <c r="T25" s="36">
        <f>S25/R25</f>
        <v>0.65528997110971987</v>
      </c>
      <c r="U25" s="22">
        <v>2514</v>
      </c>
      <c r="V25" s="22">
        <v>1612</v>
      </c>
      <c r="W25" s="27">
        <f>V25/U25</f>
        <v>0.64120922832140015</v>
      </c>
      <c r="X25" s="37">
        <v>1856.14</v>
      </c>
      <c r="Y25" s="37">
        <v>1191.1403600000001</v>
      </c>
      <c r="Z25" s="36">
        <f>Y25/X25</f>
        <v>0.64172980486385722</v>
      </c>
      <c r="AA25" s="22">
        <v>1356</v>
      </c>
      <c r="AB25" s="22">
        <v>922</v>
      </c>
      <c r="AC25" s="27">
        <f>AB25/AA25</f>
        <v>0.67994100294985249</v>
      </c>
      <c r="AD25" s="37">
        <v>5061.13</v>
      </c>
      <c r="AE25" s="37">
        <v>3441.9194400000001</v>
      </c>
      <c r="AF25" s="36">
        <f>AE25/AD25</f>
        <v>0.68006936000458396</v>
      </c>
      <c r="AG25" s="22">
        <v>280</v>
      </c>
      <c r="AH25" s="19">
        <v>130</v>
      </c>
      <c r="AI25" s="27">
        <f>AH25/AG25</f>
        <v>0.4642857142857143</v>
      </c>
      <c r="AJ25" s="37">
        <v>729.53</v>
      </c>
      <c r="AK25" s="37">
        <v>338.27762000000001</v>
      </c>
      <c r="AL25" s="36">
        <f>AK25/AJ25</f>
        <v>0.46369254177347063</v>
      </c>
      <c r="AM25" s="22">
        <v>0</v>
      </c>
      <c r="AN25" s="19"/>
      <c r="AO25" s="21"/>
      <c r="AP25" s="37"/>
      <c r="AQ25" s="37"/>
      <c r="AR25" s="36"/>
      <c r="AS25" s="22"/>
      <c r="AT25" s="19"/>
      <c r="AU25" s="21"/>
      <c r="AV25" s="37"/>
      <c r="AW25" s="37"/>
      <c r="AX25" s="36"/>
      <c r="AY25" s="22">
        <v>6460</v>
      </c>
      <c r="AZ25" s="19">
        <v>5074</v>
      </c>
      <c r="BA25" s="27">
        <f>AZ25/AY25</f>
        <v>0.78544891640866876</v>
      </c>
      <c r="BB25" s="37">
        <v>24956.83</v>
      </c>
      <c r="BC25" s="37">
        <v>19570.083360000001</v>
      </c>
      <c r="BD25" s="36">
        <f>BC25/BB25</f>
        <v>0.78415741742841538</v>
      </c>
      <c r="BE25" s="37">
        <f t="shared" si="0"/>
        <v>36213.980000000003</v>
      </c>
      <c r="BF25" s="37">
        <f t="shared" si="1"/>
        <v>26881.56149</v>
      </c>
      <c r="BG25" s="36">
        <f>BF25/BE25</f>
        <v>0.74229790511840998</v>
      </c>
    </row>
    <row r="26" spans="1:59" ht="37.799999999999997" x14ac:dyDescent="0.25">
      <c r="A26" s="41">
        <v>19</v>
      </c>
      <c r="B26" s="18" t="s">
        <v>38</v>
      </c>
      <c r="C26" s="19">
        <v>0</v>
      </c>
      <c r="D26" s="19"/>
      <c r="E26" s="21"/>
      <c r="F26" s="37"/>
      <c r="G26" s="37"/>
      <c r="H26" s="36"/>
      <c r="I26" s="19">
        <v>0</v>
      </c>
      <c r="J26" s="19"/>
      <c r="K26" s="21"/>
      <c r="L26" s="37"/>
      <c r="M26" s="37"/>
      <c r="N26" s="36"/>
      <c r="O26" s="19">
        <v>8918</v>
      </c>
      <c r="P26" s="19">
        <v>6932</v>
      </c>
      <c r="Q26" s="27">
        <f>P26/O26</f>
        <v>0.7773043283247365</v>
      </c>
      <c r="R26" s="37">
        <v>7246.22</v>
      </c>
      <c r="S26" s="37">
        <v>5631.0602800000006</v>
      </c>
      <c r="T26" s="36">
        <f>S26/R26</f>
        <v>0.7771031351518447</v>
      </c>
      <c r="U26" s="22">
        <v>300</v>
      </c>
      <c r="V26" s="22">
        <v>178</v>
      </c>
      <c r="W26" s="27">
        <f>V26/U26</f>
        <v>0.59333333333333338</v>
      </c>
      <c r="X26" s="37">
        <v>221.5</v>
      </c>
      <c r="Y26" s="37">
        <v>131.72824</v>
      </c>
      <c r="Z26" s="36">
        <f>Y26/X26</f>
        <v>0.59470988713318285</v>
      </c>
      <c r="AA26" s="22">
        <v>170</v>
      </c>
      <c r="AB26" s="22">
        <v>116</v>
      </c>
      <c r="AC26" s="27">
        <f>AB26/AA26</f>
        <v>0.68235294117647061</v>
      </c>
      <c r="AD26" s="37">
        <v>634.52</v>
      </c>
      <c r="AE26" s="37">
        <v>433.04755999999998</v>
      </c>
      <c r="AF26" s="36">
        <f>AE26/AD26</f>
        <v>0.68248055222845616</v>
      </c>
      <c r="AG26" s="22">
        <v>180</v>
      </c>
      <c r="AH26" s="19">
        <v>130</v>
      </c>
      <c r="AI26" s="27">
        <f>AH26/AG26</f>
        <v>0.72222222222222221</v>
      </c>
      <c r="AJ26" s="37">
        <v>470.62</v>
      </c>
      <c r="AK26" s="37">
        <v>339.97790000000003</v>
      </c>
      <c r="AL26" s="36">
        <f>AK26/AJ26</f>
        <v>0.72240427521142325</v>
      </c>
      <c r="AM26" s="22">
        <v>0</v>
      </c>
      <c r="AN26" s="19"/>
      <c r="AO26" s="21"/>
      <c r="AP26" s="37"/>
      <c r="AQ26" s="37"/>
      <c r="AR26" s="36"/>
      <c r="AS26" s="22"/>
      <c r="AT26" s="19"/>
      <c r="AU26" s="21"/>
      <c r="AV26" s="37"/>
      <c r="AW26" s="37"/>
      <c r="AX26" s="36"/>
      <c r="AY26" s="22">
        <v>2310</v>
      </c>
      <c r="AZ26" s="19">
        <v>1352</v>
      </c>
      <c r="BA26" s="27">
        <f>AZ26/AY26</f>
        <v>0.58528138528138529</v>
      </c>
      <c r="BB26" s="37">
        <v>7934.9</v>
      </c>
      <c r="BC26" s="37">
        <v>4815.4329600000001</v>
      </c>
      <c r="BD26" s="36">
        <f>BC26/BB26</f>
        <v>0.60686750431637448</v>
      </c>
      <c r="BE26" s="37">
        <f t="shared" si="0"/>
        <v>16507.760000000002</v>
      </c>
      <c r="BF26" s="37">
        <f t="shared" si="1"/>
        <v>11351.246940000001</v>
      </c>
      <c r="BG26" s="36">
        <f>BF26/BE26</f>
        <v>0.68763096507339572</v>
      </c>
    </row>
    <row r="27" spans="1:59" ht="37.799999999999997" x14ac:dyDescent="0.25">
      <c r="A27" s="41">
        <v>20</v>
      </c>
      <c r="B27" s="18" t="s">
        <v>39</v>
      </c>
      <c r="C27" s="19">
        <v>0</v>
      </c>
      <c r="D27" s="19"/>
      <c r="E27" s="21"/>
      <c r="F27" s="37"/>
      <c r="G27" s="37"/>
      <c r="H27" s="36"/>
      <c r="I27" s="19"/>
      <c r="J27" s="19"/>
      <c r="K27" s="21"/>
      <c r="L27" s="37"/>
      <c r="M27" s="37"/>
      <c r="N27" s="36"/>
      <c r="O27" s="21">
        <v>0</v>
      </c>
      <c r="P27" s="19"/>
      <c r="Q27" s="21"/>
      <c r="R27" s="37"/>
      <c r="S27" s="37"/>
      <c r="T27" s="36"/>
      <c r="U27" s="22"/>
      <c r="V27" s="21"/>
      <c r="W27" s="21"/>
      <c r="X27" s="37"/>
      <c r="Y27" s="37"/>
      <c r="Z27" s="36"/>
      <c r="AA27" s="22"/>
      <c r="AB27" s="22"/>
      <c r="AC27" s="21"/>
      <c r="AD27" s="37"/>
      <c r="AE27" s="37"/>
      <c r="AF27" s="36"/>
      <c r="AG27" s="21">
        <v>0</v>
      </c>
      <c r="AH27" s="19"/>
      <c r="AI27" s="21"/>
      <c r="AJ27" s="37"/>
      <c r="AK27" s="37"/>
      <c r="AL27" s="36"/>
      <c r="AM27" s="22"/>
      <c r="AN27" s="19"/>
      <c r="AO27" s="21"/>
      <c r="AP27" s="37"/>
      <c r="AQ27" s="37"/>
      <c r="AR27" s="36"/>
      <c r="AS27" s="22"/>
      <c r="AT27" s="19"/>
      <c r="AU27" s="21"/>
      <c r="AV27" s="37"/>
      <c r="AW27" s="37"/>
      <c r="AX27" s="36"/>
      <c r="AY27" s="22">
        <v>0</v>
      </c>
      <c r="AZ27" s="19"/>
      <c r="BA27" s="21"/>
      <c r="BB27" s="37"/>
      <c r="BC27" s="37"/>
      <c r="BD27" s="36"/>
      <c r="BE27" s="37">
        <f t="shared" si="0"/>
        <v>0</v>
      </c>
      <c r="BF27" s="37">
        <f t="shared" si="1"/>
        <v>0</v>
      </c>
      <c r="BG27" s="36"/>
    </row>
    <row r="28" spans="1:59" ht="37.799999999999997" x14ac:dyDescent="0.25">
      <c r="A28" s="41">
        <v>21</v>
      </c>
      <c r="B28" s="18" t="s">
        <v>40</v>
      </c>
      <c r="C28" s="19">
        <v>0</v>
      </c>
      <c r="D28" s="19"/>
      <c r="E28" s="21"/>
      <c r="F28" s="37"/>
      <c r="G28" s="37"/>
      <c r="H28" s="36"/>
      <c r="I28" s="19">
        <v>0</v>
      </c>
      <c r="J28" s="19"/>
      <c r="K28" s="21"/>
      <c r="L28" s="37"/>
      <c r="M28" s="37"/>
      <c r="N28" s="36"/>
      <c r="O28" s="23">
        <v>0</v>
      </c>
      <c r="P28" s="19"/>
      <c r="Q28" s="21"/>
      <c r="R28" s="37"/>
      <c r="S28" s="37"/>
      <c r="T28" s="36"/>
      <c r="U28" s="26"/>
      <c r="V28" s="21"/>
      <c r="W28" s="21"/>
      <c r="X28" s="37"/>
      <c r="Y28" s="37"/>
      <c r="Z28" s="36"/>
      <c r="AA28" s="26"/>
      <c r="AB28" s="21"/>
      <c r="AC28" s="21"/>
      <c r="AD28" s="37"/>
      <c r="AE28" s="37"/>
      <c r="AF28" s="36"/>
      <c r="AG28" s="22">
        <v>0</v>
      </c>
      <c r="AH28" s="19"/>
      <c r="AI28" s="21"/>
      <c r="AJ28" s="37"/>
      <c r="AK28" s="37"/>
      <c r="AL28" s="36"/>
      <c r="AM28" s="22">
        <v>0</v>
      </c>
      <c r="AN28" s="19"/>
      <c r="AO28" s="21"/>
      <c r="AP28" s="37"/>
      <c r="AQ28" s="37"/>
      <c r="AR28" s="36"/>
      <c r="AS28" s="22">
        <v>5500</v>
      </c>
      <c r="AT28" s="19">
        <v>4242</v>
      </c>
      <c r="AU28" s="27">
        <f>AT28/AS28</f>
        <v>0.77127272727272722</v>
      </c>
      <c r="AV28" s="37">
        <v>18578.560000000001</v>
      </c>
      <c r="AW28" s="37">
        <v>14327.966640000001</v>
      </c>
      <c r="AX28" s="36">
        <f>AW28/AV28</f>
        <v>0.77120975145544113</v>
      </c>
      <c r="AY28" s="22">
        <v>0</v>
      </c>
      <c r="AZ28" s="19"/>
      <c r="BA28" s="21"/>
      <c r="BB28" s="37"/>
      <c r="BC28" s="37"/>
      <c r="BD28" s="36"/>
      <c r="BE28" s="37">
        <f t="shared" si="0"/>
        <v>18578.560000000001</v>
      </c>
      <c r="BF28" s="37">
        <f t="shared" si="1"/>
        <v>14327.966640000001</v>
      </c>
      <c r="BG28" s="36">
        <f>BF28/BE28</f>
        <v>0.77120975145544113</v>
      </c>
    </row>
    <row r="29" spans="1:59" ht="37.799999999999997" x14ac:dyDescent="0.25">
      <c r="A29" s="41">
        <v>22</v>
      </c>
      <c r="B29" s="18" t="s">
        <v>41</v>
      </c>
      <c r="C29" s="19">
        <v>20</v>
      </c>
      <c r="D29" s="19">
        <v>27</v>
      </c>
      <c r="E29" s="27">
        <f>D29/C29</f>
        <v>1.35</v>
      </c>
      <c r="F29" s="37">
        <v>943.46</v>
      </c>
      <c r="G29" s="37">
        <v>1269.7650000000001</v>
      </c>
      <c r="H29" s="36">
        <f>G29/F29</f>
        <v>1.3458599198694168</v>
      </c>
      <c r="I29" s="19">
        <v>0</v>
      </c>
      <c r="J29" s="19"/>
      <c r="K29" s="21"/>
      <c r="L29" s="37"/>
      <c r="M29" s="37"/>
      <c r="N29" s="36"/>
      <c r="O29" s="19">
        <v>18656</v>
      </c>
      <c r="P29" s="19">
        <v>14247</v>
      </c>
      <c r="Q29" s="27">
        <f>P29/O29</f>
        <v>0.76366852487135506</v>
      </c>
      <c r="R29" s="37">
        <v>14114.749999999998</v>
      </c>
      <c r="S29" s="37">
        <v>10779.57984</v>
      </c>
      <c r="T29" s="36">
        <f>S29/R29</f>
        <v>0.76371029171611271</v>
      </c>
      <c r="U29" s="22">
        <v>2160</v>
      </c>
      <c r="V29" s="22">
        <v>1474</v>
      </c>
      <c r="W29" s="27">
        <f>V29/U29</f>
        <v>0.68240740740740746</v>
      </c>
      <c r="X29" s="37">
        <v>1556.34</v>
      </c>
      <c r="Y29" s="37">
        <v>1062.78242</v>
      </c>
      <c r="Z29" s="36">
        <f>Y29/X29</f>
        <v>0.68287290694835323</v>
      </c>
      <c r="AA29" s="22">
        <v>1496</v>
      </c>
      <c r="AB29" s="22">
        <v>96</v>
      </c>
      <c r="AC29" s="27">
        <f>AB29/AA29</f>
        <v>6.4171122994652413E-2</v>
      </c>
      <c r="AD29" s="37">
        <v>5447.76</v>
      </c>
      <c r="AE29" s="37">
        <v>356.78987999999998</v>
      </c>
      <c r="AF29" s="36">
        <f>AE29/AD29</f>
        <v>6.5492951231331767E-2</v>
      </c>
      <c r="AG29" s="22">
        <v>3480</v>
      </c>
      <c r="AH29" s="19">
        <v>2047</v>
      </c>
      <c r="AI29" s="27">
        <f>AH29/AG29</f>
        <v>0.5882183908045977</v>
      </c>
      <c r="AJ29" s="37">
        <v>8712.93</v>
      </c>
      <c r="AK29" s="37">
        <v>5126.1257200000009</v>
      </c>
      <c r="AL29" s="36">
        <f>AK29/AJ29</f>
        <v>0.58833546464851671</v>
      </c>
      <c r="AM29" s="22">
        <v>230</v>
      </c>
      <c r="AN29" s="19">
        <v>173</v>
      </c>
      <c r="AO29" s="27">
        <f>AN29/AM29</f>
        <v>0.75217391304347825</v>
      </c>
      <c r="AP29" s="37">
        <v>9650.57</v>
      </c>
      <c r="AQ29" s="37">
        <v>7258.7102199999999</v>
      </c>
      <c r="AR29" s="36">
        <f>AQ29/AP29</f>
        <v>0.75215352253804701</v>
      </c>
      <c r="AS29" s="22">
        <v>1850</v>
      </c>
      <c r="AT29" s="19">
        <v>1440</v>
      </c>
      <c r="AU29" s="27">
        <f>AT29/AS29</f>
        <v>0.77837837837837842</v>
      </c>
      <c r="AV29" s="37">
        <v>5841.52</v>
      </c>
      <c r="AW29" s="37">
        <v>4546.3895999999995</v>
      </c>
      <c r="AX29" s="36">
        <f>AW29/AV29</f>
        <v>0.77828880154480329</v>
      </c>
      <c r="AY29" s="22">
        <v>8980</v>
      </c>
      <c r="AZ29" s="19">
        <v>6357</v>
      </c>
      <c r="BA29" s="27">
        <f>AZ29/AY29</f>
        <v>0.70790645879732739</v>
      </c>
      <c r="BB29" s="37">
        <f>31361.07-292.91</f>
        <v>31068.16</v>
      </c>
      <c r="BC29" s="37">
        <v>22409.293810000003</v>
      </c>
      <c r="BD29" s="36">
        <f>BC29/BB29</f>
        <v>0.72129452822439444</v>
      </c>
      <c r="BE29" s="37">
        <f t="shared" si="0"/>
        <v>77335.490000000005</v>
      </c>
      <c r="BF29" s="37">
        <f t="shared" si="1"/>
        <v>52809.436490000007</v>
      </c>
      <c r="BG29" s="36">
        <f>BF29/BE29</f>
        <v>0.68286160067001589</v>
      </c>
    </row>
    <row r="30" spans="1:59" ht="37.799999999999997" x14ac:dyDescent="0.25">
      <c r="A30" s="41">
        <v>23</v>
      </c>
      <c r="B30" s="18" t="s">
        <v>42</v>
      </c>
      <c r="C30" s="19">
        <v>0</v>
      </c>
      <c r="D30" s="19"/>
      <c r="E30" s="21"/>
      <c r="F30" s="37"/>
      <c r="G30" s="37"/>
      <c r="H30" s="36"/>
      <c r="I30" s="19"/>
      <c r="J30" s="19"/>
      <c r="K30" s="21"/>
      <c r="L30" s="37"/>
      <c r="M30" s="37"/>
      <c r="N30" s="36"/>
      <c r="O30" s="21">
        <v>0</v>
      </c>
      <c r="P30" s="19"/>
      <c r="Q30" s="21"/>
      <c r="R30" s="37"/>
      <c r="S30" s="37"/>
      <c r="T30" s="36"/>
      <c r="U30" s="21"/>
      <c r="V30" s="21"/>
      <c r="W30" s="21"/>
      <c r="X30" s="37"/>
      <c r="Y30" s="37"/>
      <c r="Z30" s="36"/>
      <c r="AA30" s="21"/>
      <c r="AB30" s="21"/>
      <c r="AC30" s="21"/>
      <c r="AD30" s="37"/>
      <c r="AE30" s="37"/>
      <c r="AF30" s="36"/>
      <c r="AG30" s="21">
        <v>0</v>
      </c>
      <c r="AH30" s="19"/>
      <c r="AI30" s="21"/>
      <c r="AJ30" s="37"/>
      <c r="AK30" s="37"/>
      <c r="AL30" s="36"/>
      <c r="AM30" s="22"/>
      <c r="AN30" s="19"/>
      <c r="AO30" s="21"/>
      <c r="AP30" s="37"/>
      <c r="AQ30" s="37"/>
      <c r="AR30" s="36"/>
      <c r="AS30" s="22"/>
      <c r="AT30" s="19"/>
      <c r="AU30" s="21"/>
      <c r="AV30" s="37"/>
      <c r="AW30" s="37"/>
      <c r="AX30" s="36"/>
      <c r="AY30" s="22">
        <v>0</v>
      </c>
      <c r="AZ30" s="19"/>
      <c r="BA30" s="21"/>
      <c r="BB30" s="37"/>
      <c r="BC30" s="37"/>
      <c r="BD30" s="36"/>
      <c r="BE30" s="37">
        <f t="shared" si="0"/>
        <v>0</v>
      </c>
      <c r="BF30" s="37">
        <f t="shared" si="1"/>
        <v>0</v>
      </c>
      <c r="BG30" s="36"/>
    </row>
    <row r="31" spans="1:59" ht="25.2" x14ac:dyDescent="0.25">
      <c r="A31" s="41">
        <v>24</v>
      </c>
      <c r="B31" s="18" t="s">
        <v>43</v>
      </c>
      <c r="C31" s="19">
        <v>270</v>
      </c>
      <c r="D31" s="19">
        <v>163</v>
      </c>
      <c r="E31" s="27">
        <f>D31/C31</f>
        <v>0.60370370370370374</v>
      </c>
      <c r="F31" s="37">
        <v>33290.81</v>
      </c>
      <c r="G31" s="37">
        <v>22942.490429999998</v>
      </c>
      <c r="H31" s="36">
        <f>G31/F31</f>
        <v>0.68915386648747812</v>
      </c>
      <c r="I31" s="19">
        <v>0</v>
      </c>
      <c r="J31" s="19"/>
      <c r="K31" s="21"/>
      <c r="L31" s="37"/>
      <c r="M31" s="37"/>
      <c r="N31" s="36"/>
      <c r="O31" s="19">
        <v>15011</v>
      </c>
      <c r="P31" s="19">
        <v>12293</v>
      </c>
      <c r="Q31" s="27">
        <f>P31/O31</f>
        <v>0.81893278262607416</v>
      </c>
      <c r="R31" s="37">
        <v>11483.46</v>
      </c>
      <c r="S31" s="37">
        <v>9373.7337200000002</v>
      </c>
      <c r="T31" s="36">
        <f>S31/R31</f>
        <v>0.81628130546020106</v>
      </c>
      <c r="U31" s="22">
        <v>693</v>
      </c>
      <c r="V31" s="22">
        <v>316</v>
      </c>
      <c r="W31" s="27">
        <f>V31/U31</f>
        <v>0.455988455988456</v>
      </c>
      <c r="X31" s="37">
        <v>499.33</v>
      </c>
      <c r="Y31" s="37">
        <v>229.11298000000002</v>
      </c>
      <c r="Z31" s="36">
        <f>Y31/X31</f>
        <v>0.45884080668095251</v>
      </c>
      <c r="AA31" s="22"/>
      <c r="AB31" s="21"/>
      <c r="AC31" s="21"/>
      <c r="AD31" s="37"/>
      <c r="AE31" s="37"/>
      <c r="AF31" s="36"/>
      <c r="AG31" s="22">
        <v>1210</v>
      </c>
      <c r="AH31" s="19">
        <v>810</v>
      </c>
      <c r="AI31" s="27">
        <f>AH31/AG31</f>
        <v>0.66942148760330578</v>
      </c>
      <c r="AJ31" s="37">
        <v>2892.67</v>
      </c>
      <c r="AK31" s="37">
        <v>1936.0358399999998</v>
      </c>
      <c r="AL31" s="36">
        <f>AK31/AJ31</f>
        <v>0.66929025433250244</v>
      </c>
      <c r="AM31" s="22">
        <v>376</v>
      </c>
      <c r="AN31" s="19">
        <v>291</v>
      </c>
      <c r="AO31" s="27">
        <f>AN31/AM31</f>
        <v>0.77393617021276595</v>
      </c>
      <c r="AP31" s="37">
        <v>3770.78</v>
      </c>
      <c r="AQ31" s="37">
        <v>2925.8563799999997</v>
      </c>
      <c r="AR31" s="36">
        <f>AQ31/AP31</f>
        <v>0.77592868849415764</v>
      </c>
      <c r="AS31" s="22">
        <v>1030</v>
      </c>
      <c r="AT31" s="19">
        <v>505</v>
      </c>
      <c r="AU31" s="27">
        <f>AT31/AS31</f>
        <v>0.49029126213592233</v>
      </c>
      <c r="AV31" s="37">
        <v>3252.36</v>
      </c>
      <c r="AW31" s="37">
        <v>1597.2781499999999</v>
      </c>
      <c r="AX31" s="36">
        <f>AW31/AV31</f>
        <v>0.49111357598789795</v>
      </c>
      <c r="AY31" s="22">
        <v>4740</v>
      </c>
      <c r="AZ31" s="19">
        <v>3412</v>
      </c>
      <c r="BA31" s="27">
        <f>AZ31/AY31</f>
        <v>0.71983122362869201</v>
      </c>
      <c r="BB31" s="37">
        <v>15196.07</v>
      </c>
      <c r="BC31" s="37">
        <v>10908.674220000001</v>
      </c>
      <c r="BD31" s="36">
        <f>BC31/BB31</f>
        <v>0.71786154051672579</v>
      </c>
      <c r="BE31" s="37">
        <f t="shared" si="0"/>
        <v>70385.48</v>
      </c>
      <c r="BF31" s="37">
        <f t="shared" si="1"/>
        <v>49913.181719999993</v>
      </c>
      <c r="BG31" s="36">
        <f>BF31/BE31</f>
        <v>0.70914031871346184</v>
      </c>
    </row>
    <row r="32" spans="1:59" ht="37.799999999999997" x14ac:dyDescent="0.25">
      <c r="A32" s="41">
        <v>25</v>
      </c>
      <c r="B32" s="18" t="s">
        <v>44</v>
      </c>
      <c r="C32" s="19">
        <v>0</v>
      </c>
      <c r="D32" s="19"/>
      <c r="E32" s="21"/>
      <c r="F32" s="37"/>
      <c r="G32" s="37"/>
      <c r="H32" s="36"/>
      <c r="I32" s="19"/>
      <c r="J32" s="19"/>
      <c r="K32" s="21"/>
      <c r="L32" s="37"/>
      <c r="M32" s="37"/>
      <c r="N32" s="36"/>
      <c r="O32" s="21">
        <v>0</v>
      </c>
      <c r="P32" s="19"/>
      <c r="Q32" s="21"/>
      <c r="R32" s="37"/>
      <c r="S32" s="37"/>
      <c r="T32" s="36"/>
      <c r="U32" s="21"/>
      <c r="V32" s="22"/>
      <c r="W32" s="21"/>
      <c r="X32" s="37"/>
      <c r="Y32" s="37"/>
      <c r="Z32" s="36"/>
      <c r="AA32" s="21"/>
      <c r="AB32" s="21"/>
      <c r="AC32" s="21"/>
      <c r="AD32" s="37"/>
      <c r="AE32" s="37"/>
      <c r="AF32" s="36"/>
      <c r="AG32" s="21">
        <v>0</v>
      </c>
      <c r="AH32" s="19"/>
      <c r="AI32" s="21"/>
      <c r="AJ32" s="37"/>
      <c r="AK32" s="37"/>
      <c r="AL32" s="36"/>
      <c r="AM32" s="22"/>
      <c r="AN32" s="19"/>
      <c r="AO32" s="21"/>
      <c r="AP32" s="37"/>
      <c r="AQ32" s="37"/>
      <c r="AR32" s="36"/>
      <c r="AS32" s="22"/>
      <c r="AT32" s="19"/>
      <c r="AU32" s="21"/>
      <c r="AV32" s="37"/>
      <c r="AW32" s="37"/>
      <c r="AX32" s="36"/>
      <c r="AY32" s="22">
        <v>0</v>
      </c>
      <c r="AZ32" s="19"/>
      <c r="BA32" s="21"/>
      <c r="BB32" s="37"/>
      <c r="BC32" s="37"/>
      <c r="BD32" s="36"/>
      <c r="BE32" s="37">
        <f t="shared" si="0"/>
        <v>0</v>
      </c>
      <c r="BF32" s="37">
        <f t="shared" si="1"/>
        <v>0</v>
      </c>
      <c r="BG32" s="36"/>
    </row>
    <row r="33" spans="1:59" ht="37.799999999999997" x14ac:dyDescent="0.25">
      <c r="A33" s="41">
        <v>26</v>
      </c>
      <c r="B33" s="18" t="s">
        <v>45</v>
      </c>
      <c r="C33" s="19">
        <v>44</v>
      </c>
      <c r="D33" s="19">
        <v>28</v>
      </c>
      <c r="E33" s="27">
        <f>D33/C33</f>
        <v>0.63636363636363635</v>
      </c>
      <c r="F33" s="37">
        <v>1894.51</v>
      </c>
      <c r="G33" s="37">
        <v>1207.5519199999999</v>
      </c>
      <c r="H33" s="36">
        <f>G33/F33</f>
        <v>0.63739537928013046</v>
      </c>
      <c r="I33" s="19">
        <v>0</v>
      </c>
      <c r="J33" s="19"/>
      <c r="K33" s="21"/>
      <c r="L33" s="37"/>
      <c r="M33" s="37"/>
      <c r="N33" s="36"/>
      <c r="O33" s="19">
        <v>5294</v>
      </c>
      <c r="P33" s="19">
        <v>4031</v>
      </c>
      <c r="Q33" s="27">
        <f>P33/O33</f>
        <v>0.7614280317340385</v>
      </c>
      <c r="R33" s="37">
        <v>4068.43</v>
      </c>
      <c r="S33" s="37">
        <v>3107.7942200000002</v>
      </c>
      <c r="T33" s="36">
        <f>S33/R33</f>
        <v>0.76388046986183866</v>
      </c>
      <c r="U33" s="22"/>
      <c r="V33" s="22"/>
      <c r="W33" s="21"/>
      <c r="X33" s="37"/>
      <c r="Y33" s="37"/>
      <c r="Z33" s="36"/>
      <c r="AA33" s="22"/>
      <c r="AB33" s="21"/>
      <c r="AC33" s="21"/>
      <c r="AD33" s="37"/>
      <c r="AE33" s="37"/>
      <c r="AF33" s="36"/>
      <c r="AG33" s="22">
        <v>1118</v>
      </c>
      <c r="AH33" s="19">
        <v>798</v>
      </c>
      <c r="AI33" s="27">
        <f>AH33/AG33</f>
        <v>0.71377459749552774</v>
      </c>
      <c r="AJ33" s="37">
        <v>2726.77</v>
      </c>
      <c r="AK33" s="37">
        <v>1934.1648399999999</v>
      </c>
      <c r="AL33" s="36">
        <f>AK33/AJ33</f>
        <v>0.70932452682111069</v>
      </c>
      <c r="AM33" s="22">
        <v>0</v>
      </c>
      <c r="AN33" s="19"/>
      <c r="AO33" s="21"/>
      <c r="AP33" s="37"/>
      <c r="AQ33" s="37"/>
      <c r="AR33" s="36"/>
      <c r="AS33" s="22">
        <v>300</v>
      </c>
      <c r="AT33" s="19">
        <v>254</v>
      </c>
      <c r="AU33" s="27">
        <f>AT33/AS33</f>
        <v>0.84666666666666668</v>
      </c>
      <c r="AV33" s="37">
        <v>947.29</v>
      </c>
      <c r="AW33" s="37">
        <v>801.7506800000001</v>
      </c>
      <c r="AX33" s="36">
        <f>AW33/AV33</f>
        <v>0.84636244444679043</v>
      </c>
      <c r="AY33" s="22">
        <v>0</v>
      </c>
      <c r="AZ33" s="19"/>
      <c r="BA33" s="21"/>
      <c r="BB33" s="37"/>
      <c r="BC33" s="37"/>
      <c r="BD33" s="36"/>
      <c r="BE33" s="37">
        <f t="shared" si="0"/>
        <v>9637</v>
      </c>
      <c r="BF33" s="37">
        <f t="shared" si="1"/>
        <v>7051.2616599999992</v>
      </c>
      <c r="BG33" s="36">
        <f>BF33/BE33</f>
        <v>0.73168638165404165</v>
      </c>
    </row>
    <row r="34" spans="1:59" ht="37.799999999999997" x14ac:dyDescent="0.25">
      <c r="A34" s="41">
        <v>27</v>
      </c>
      <c r="B34" s="18" t="s">
        <v>46</v>
      </c>
      <c r="C34" s="19">
        <v>30</v>
      </c>
      <c r="D34" s="19">
        <v>11</v>
      </c>
      <c r="E34" s="27">
        <f>D34/C34</f>
        <v>0.36666666666666664</v>
      </c>
      <c r="F34" s="37">
        <v>968.31</v>
      </c>
      <c r="G34" s="37">
        <v>359.10262999999998</v>
      </c>
      <c r="H34" s="36">
        <f>G34/F34</f>
        <v>0.37085502576654172</v>
      </c>
      <c r="I34" s="19">
        <v>0</v>
      </c>
      <c r="J34" s="19"/>
      <c r="K34" s="21"/>
      <c r="L34" s="37"/>
      <c r="M34" s="37"/>
      <c r="N34" s="36"/>
      <c r="O34" s="19">
        <v>5421</v>
      </c>
      <c r="P34" s="19">
        <v>5225</v>
      </c>
      <c r="Q34" s="27">
        <f>P34/O34</f>
        <v>0.9638443091680502</v>
      </c>
      <c r="R34" s="37">
        <v>4217.7</v>
      </c>
      <c r="S34" s="37">
        <v>3983.3848099999996</v>
      </c>
      <c r="T34" s="36">
        <f>S34/R34</f>
        <v>0.94444479455627472</v>
      </c>
      <c r="U34" s="22">
        <v>616</v>
      </c>
      <c r="V34" s="22">
        <v>451</v>
      </c>
      <c r="W34" s="27">
        <f>V34/U34</f>
        <v>0.7321428571428571</v>
      </c>
      <c r="X34" s="37">
        <v>443.84</v>
      </c>
      <c r="Y34" s="37">
        <v>325.00936999999999</v>
      </c>
      <c r="Z34" s="36">
        <f>Y34/X34</f>
        <v>0.7322669655731795</v>
      </c>
      <c r="AA34" s="22"/>
      <c r="AB34" s="21"/>
      <c r="AC34" s="21"/>
      <c r="AD34" s="37"/>
      <c r="AE34" s="37"/>
      <c r="AF34" s="36"/>
      <c r="AG34" s="22">
        <v>6070</v>
      </c>
      <c r="AH34" s="19">
        <v>945</v>
      </c>
      <c r="AI34" s="27">
        <f>AH34/AG34</f>
        <v>0.1556836902800659</v>
      </c>
      <c r="AJ34" s="37">
        <v>14794</v>
      </c>
      <c r="AK34" s="37">
        <v>2374.1969200000003</v>
      </c>
      <c r="AL34" s="36">
        <f>AK34/AJ34</f>
        <v>0.16048377179937814</v>
      </c>
      <c r="AM34" s="22">
        <v>0</v>
      </c>
      <c r="AN34" s="19"/>
      <c r="AO34" s="21"/>
      <c r="AP34" s="37"/>
      <c r="AQ34" s="37"/>
      <c r="AR34" s="36"/>
      <c r="AS34" s="22"/>
      <c r="AT34" s="19"/>
      <c r="AU34" s="21"/>
      <c r="AV34" s="37"/>
      <c r="AW34" s="37"/>
      <c r="AX34" s="36"/>
      <c r="AY34" s="22">
        <v>2040</v>
      </c>
      <c r="AZ34" s="19">
        <v>1678</v>
      </c>
      <c r="BA34" s="27">
        <f>AZ34/AY34</f>
        <v>0.8225490196078431</v>
      </c>
      <c r="BB34" s="37">
        <v>8201.43</v>
      </c>
      <c r="BC34" s="37">
        <v>6741.7775000000001</v>
      </c>
      <c r="BD34" s="36">
        <f>BC34/BB34</f>
        <v>0.82202463472833398</v>
      </c>
      <c r="BE34" s="37">
        <f t="shared" si="0"/>
        <v>28625.279999999999</v>
      </c>
      <c r="BF34" s="37">
        <f t="shared" si="1"/>
        <v>13783.471229999999</v>
      </c>
      <c r="BG34" s="36">
        <f>BF34/BE34</f>
        <v>0.48151393558421085</v>
      </c>
    </row>
    <row r="35" spans="1:59" ht="25.2" x14ac:dyDescent="0.25">
      <c r="A35" s="41">
        <v>28</v>
      </c>
      <c r="B35" s="18" t="s">
        <v>47</v>
      </c>
      <c r="C35" s="19">
        <v>178</v>
      </c>
      <c r="D35" s="19">
        <v>120</v>
      </c>
      <c r="E35" s="27">
        <f>D35/C35</f>
        <v>0.6741573033707865</v>
      </c>
      <c r="F35" s="37">
        <v>22554.73</v>
      </c>
      <c r="G35" s="37">
        <v>16847.552440000003</v>
      </c>
      <c r="H35" s="36">
        <f>G35/F35</f>
        <v>0.74696316205070967</v>
      </c>
      <c r="I35" s="19">
        <v>0</v>
      </c>
      <c r="J35" s="19"/>
      <c r="K35" s="21"/>
      <c r="L35" s="37"/>
      <c r="M35" s="37"/>
      <c r="N35" s="36"/>
      <c r="O35" s="22">
        <v>9370</v>
      </c>
      <c r="P35" s="19">
        <v>7665</v>
      </c>
      <c r="Q35" s="27">
        <f>P35/O35</f>
        <v>0.81803628601921019</v>
      </c>
      <c r="R35" s="37">
        <v>7241.64</v>
      </c>
      <c r="S35" s="37">
        <v>5903.4232499999998</v>
      </c>
      <c r="T35" s="36">
        <f>S35/R35</f>
        <v>0.81520529189520596</v>
      </c>
      <c r="U35" s="21">
        <v>720</v>
      </c>
      <c r="V35" s="22">
        <v>205</v>
      </c>
      <c r="W35" s="27">
        <f>V35/U35</f>
        <v>0.28472222222222221</v>
      </c>
      <c r="X35" s="37">
        <v>518.78</v>
      </c>
      <c r="Y35" s="37">
        <v>148.61015</v>
      </c>
      <c r="Z35" s="36">
        <f>Y35/X35</f>
        <v>0.28646083118084742</v>
      </c>
      <c r="AA35" s="21"/>
      <c r="AB35" s="21"/>
      <c r="AC35" s="21"/>
      <c r="AD35" s="37"/>
      <c r="AE35" s="37"/>
      <c r="AF35" s="36"/>
      <c r="AG35" s="22">
        <v>1630</v>
      </c>
      <c r="AH35" s="19">
        <v>1161</v>
      </c>
      <c r="AI35" s="27">
        <f>AH35/AG35</f>
        <v>0.71226993865030674</v>
      </c>
      <c r="AJ35" s="37">
        <v>3960.31</v>
      </c>
      <c r="AK35" s="37">
        <v>2832.9315500000002</v>
      </c>
      <c r="AL35" s="36">
        <f>AK35/AJ35</f>
        <v>0.71533075693569448</v>
      </c>
      <c r="AM35" s="22">
        <v>0</v>
      </c>
      <c r="AN35" s="19"/>
      <c r="AO35" s="21"/>
      <c r="AP35" s="37"/>
      <c r="AQ35" s="37"/>
      <c r="AR35" s="36"/>
      <c r="AS35" s="22">
        <v>500</v>
      </c>
      <c r="AT35" s="19">
        <v>388</v>
      </c>
      <c r="AU35" s="27">
        <f>AT35/AS35</f>
        <v>0.77600000000000002</v>
      </c>
      <c r="AV35" s="37">
        <v>1578.81</v>
      </c>
      <c r="AW35" s="37">
        <v>1225.02838</v>
      </c>
      <c r="AX35" s="36">
        <f>AW35/AV35</f>
        <v>0.77591881227000081</v>
      </c>
      <c r="AY35" s="22">
        <v>5940</v>
      </c>
      <c r="AZ35" s="19">
        <v>4324</v>
      </c>
      <c r="BA35" s="27">
        <f>AZ35/AY35</f>
        <v>0.7279461279461279</v>
      </c>
      <c r="BB35" s="37">
        <v>19010.009999999998</v>
      </c>
      <c r="BC35" s="37">
        <v>13819.465539999999</v>
      </c>
      <c r="BD35" s="36">
        <f>BC35/BB35</f>
        <v>0.7269572998646503</v>
      </c>
      <c r="BE35" s="37">
        <f t="shared" si="0"/>
        <v>54864.28</v>
      </c>
      <c r="BF35" s="37">
        <f t="shared" si="1"/>
        <v>40777.011310000002</v>
      </c>
      <c r="BG35" s="36">
        <f>BF35/BE35</f>
        <v>0.74323423746743789</v>
      </c>
    </row>
    <row r="36" spans="1:59" ht="25.2" x14ac:dyDescent="0.25">
      <c r="A36" s="41">
        <v>29</v>
      </c>
      <c r="B36" s="18" t="s">
        <v>48</v>
      </c>
      <c r="C36" s="19">
        <v>0</v>
      </c>
      <c r="D36" s="19"/>
      <c r="E36" s="21"/>
      <c r="F36" s="37"/>
      <c r="G36" s="37"/>
      <c r="H36" s="36"/>
      <c r="I36" s="19"/>
      <c r="J36" s="19"/>
      <c r="K36" s="21"/>
      <c r="L36" s="37"/>
      <c r="M36" s="37"/>
      <c r="N36" s="36"/>
      <c r="O36" s="21">
        <v>0</v>
      </c>
      <c r="P36" s="19"/>
      <c r="Q36" s="21"/>
      <c r="R36" s="37"/>
      <c r="S36" s="37"/>
      <c r="T36" s="36"/>
      <c r="U36" s="21"/>
      <c r="V36" s="21"/>
      <c r="W36" s="21"/>
      <c r="X36" s="37"/>
      <c r="Y36" s="37"/>
      <c r="Z36" s="36"/>
      <c r="AA36" s="21"/>
      <c r="AB36" s="21"/>
      <c r="AC36" s="21"/>
      <c r="AD36" s="37"/>
      <c r="AE36" s="37"/>
      <c r="AF36" s="36"/>
      <c r="AG36" s="21">
        <v>0</v>
      </c>
      <c r="AH36" s="19"/>
      <c r="AI36" s="27"/>
      <c r="AJ36" s="37"/>
      <c r="AK36" s="37"/>
      <c r="AL36" s="36"/>
      <c r="AM36" s="22"/>
      <c r="AN36" s="19"/>
      <c r="AO36" s="21"/>
      <c r="AP36" s="37"/>
      <c r="AQ36" s="37"/>
      <c r="AR36" s="36"/>
      <c r="AS36" s="22"/>
      <c r="AT36" s="19"/>
      <c r="AU36" s="21"/>
      <c r="AV36" s="37"/>
      <c r="AW36" s="37"/>
      <c r="AX36" s="36"/>
      <c r="AY36" s="22">
        <v>0</v>
      </c>
      <c r="AZ36" s="19"/>
      <c r="BA36" s="21"/>
      <c r="BB36" s="37"/>
      <c r="BC36" s="37"/>
      <c r="BD36" s="36"/>
      <c r="BE36" s="37">
        <f t="shared" si="0"/>
        <v>0</v>
      </c>
      <c r="BF36" s="37">
        <f t="shared" si="1"/>
        <v>0</v>
      </c>
      <c r="BG36" s="36"/>
    </row>
    <row r="37" spans="1:59" ht="37.799999999999997" x14ac:dyDescent="0.25">
      <c r="A37" s="41">
        <v>30</v>
      </c>
      <c r="B37" s="18" t="s">
        <v>49</v>
      </c>
      <c r="C37" s="19">
        <v>0</v>
      </c>
      <c r="D37" s="19"/>
      <c r="E37" s="21"/>
      <c r="F37" s="37"/>
      <c r="G37" s="37"/>
      <c r="H37" s="36"/>
      <c r="I37" s="19">
        <v>0</v>
      </c>
      <c r="J37" s="19"/>
      <c r="K37" s="21"/>
      <c r="L37" s="37"/>
      <c r="M37" s="37"/>
      <c r="N37" s="36"/>
      <c r="O37" s="22">
        <v>1525</v>
      </c>
      <c r="P37" s="19">
        <v>543</v>
      </c>
      <c r="Q37" s="27">
        <f t="shared" ref="Q37:Q53" si="2">P37/O37</f>
        <v>0.35606557377049181</v>
      </c>
      <c r="R37" s="37">
        <v>1165.81</v>
      </c>
      <c r="S37" s="37">
        <v>414.19052999999997</v>
      </c>
      <c r="T37" s="36">
        <f t="shared" ref="T37:T53" si="3">S37/R37</f>
        <v>0.35528133229256909</v>
      </c>
      <c r="U37" s="26"/>
      <c r="V37" s="21"/>
      <c r="W37" s="21"/>
      <c r="X37" s="37"/>
      <c r="Y37" s="37"/>
      <c r="Z37" s="36"/>
      <c r="AA37" s="26"/>
      <c r="AB37" s="21"/>
      <c r="AC37" s="21"/>
      <c r="AD37" s="37"/>
      <c r="AE37" s="37"/>
      <c r="AF37" s="36"/>
      <c r="AG37" s="22">
        <v>170</v>
      </c>
      <c r="AH37" s="19">
        <v>93</v>
      </c>
      <c r="AI37" s="27">
        <f t="shared" ref="AI37:AI53" si="4">AH37/AG37</f>
        <v>0.54705882352941182</v>
      </c>
      <c r="AJ37" s="37">
        <v>415.17</v>
      </c>
      <c r="AK37" s="37">
        <v>227.83704</v>
      </c>
      <c r="AL37" s="36">
        <f t="shared" ref="AL37:AL53" si="5">AK37/AJ37</f>
        <v>0.54878011417009898</v>
      </c>
      <c r="AM37" s="22">
        <v>0</v>
      </c>
      <c r="AN37" s="19"/>
      <c r="AO37" s="21"/>
      <c r="AP37" s="37"/>
      <c r="AQ37" s="37"/>
      <c r="AR37" s="36"/>
      <c r="AS37" s="22">
        <v>350</v>
      </c>
      <c r="AT37" s="19">
        <v>260</v>
      </c>
      <c r="AU37" s="27">
        <f t="shared" ref="AU37:AU48" si="6">AT37/AS37</f>
        <v>0.74285714285714288</v>
      </c>
      <c r="AV37" s="37">
        <v>1105.21</v>
      </c>
      <c r="AW37" s="37">
        <v>821.03740000000005</v>
      </c>
      <c r="AX37" s="36">
        <f t="shared" ref="AX37:AX48" si="7">AW37/AV37</f>
        <v>0.74287909085151238</v>
      </c>
      <c r="AY37" s="22">
        <v>900</v>
      </c>
      <c r="AZ37" s="19">
        <v>272</v>
      </c>
      <c r="BA37" s="27">
        <f>AZ37/AY37</f>
        <v>0.30222222222222223</v>
      </c>
      <c r="BB37" s="37">
        <v>2604.65</v>
      </c>
      <c r="BC37" s="37">
        <v>802.49831999999992</v>
      </c>
      <c r="BD37" s="36">
        <f>BC37/BB37</f>
        <v>0.30810217111704064</v>
      </c>
      <c r="BE37" s="37">
        <f t="shared" si="0"/>
        <v>5290.84</v>
      </c>
      <c r="BF37" s="37">
        <f t="shared" si="1"/>
        <v>2265.5632900000001</v>
      </c>
      <c r="BG37" s="36">
        <f t="shared" ref="BG37:BG54" si="8">BF37/BE37</f>
        <v>0.42820483892916816</v>
      </c>
    </row>
    <row r="38" spans="1:59" ht="37.799999999999997" x14ac:dyDescent="0.25">
      <c r="A38" s="41">
        <v>31</v>
      </c>
      <c r="B38" s="18" t="s">
        <v>50</v>
      </c>
      <c r="C38" s="19">
        <v>0</v>
      </c>
      <c r="D38" s="19"/>
      <c r="E38" s="21"/>
      <c r="F38" s="37"/>
      <c r="G38" s="37"/>
      <c r="H38" s="36"/>
      <c r="I38" s="19">
        <v>0</v>
      </c>
      <c r="J38" s="19"/>
      <c r="K38" s="21"/>
      <c r="L38" s="37"/>
      <c r="M38" s="37"/>
      <c r="N38" s="36"/>
      <c r="O38" s="22">
        <v>3757</v>
      </c>
      <c r="P38" s="19">
        <v>1857</v>
      </c>
      <c r="Q38" s="27">
        <f t="shared" si="2"/>
        <v>0.49427734894862924</v>
      </c>
      <c r="R38" s="37">
        <v>2786.72</v>
      </c>
      <c r="S38" s="37">
        <v>1408.6951899999999</v>
      </c>
      <c r="T38" s="36">
        <f t="shared" si="3"/>
        <v>0.50550295329275996</v>
      </c>
      <c r="U38" s="26"/>
      <c r="V38" s="21"/>
      <c r="W38" s="21"/>
      <c r="X38" s="37"/>
      <c r="Y38" s="37"/>
      <c r="Z38" s="36"/>
      <c r="AA38" s="26"/>
      <c r="AB38" s="21"/>
      <c r="AC38" s="21"/>
      <c r="AD38" s="37"/>
      <c r="AE38" s="37"/>
      <c r="AF38" s="36"/>
      <c r="AG38" s="22">
        <v>1110</v>
      </c>
      <c r="AH38" s="19">
        <v>233</v>
      </c>
      <c r="AI38" s="27">
        <f t="shared" si="4"/>
        <v>0.2099099099099099</v>
      </c>
      <c r="AJ38" s="37">
        <v>2699.69</v>
      </c>
      <c r="AK38" s="37">
        <v>572.84134999999992</v>
      </c>
      <c r="AL38" s="36">
        <f t="shared" si="5"/>
        <v>0.21218782526882712</v>
      </c>
      <c r="AM38" s="22">
        <v>0</v>
      </c>
      <c r="AN38" s="19"/>
      <c r="AO38" s="21"/>
      <c r="AP38" s="37"/>
      <c r="AQ38" s="37"/>
      <c r="AR38" s="36"/>
      <c r="AS38" s="22">
        <v>230</v>
      </c>
      <c r="AT38" s="19">
        <v>169</v>
      </c>
      <c r="AU38" s="27">
        <f t="shared" si="6"/>
        <v>0.73478260869565215</v>
      </c>
      <c r="AV38" s="37">
        <v>726.28</v>
      </c>
      <c r="AW38" s="37">
        <v>533.69253000000003</v>
      </c>
      <c r="AX38" s="36">
        <f t="shared" si="7"/>
        <v>0.73483027207137752</v>
      </c>
      <c r="AY38" s="22">
        <v>1000</v>
      </c>
      <c r="AZ38" s="19">
        <v>605</v>
      </c>
      <c r="BA38" s="27">
        <f>AZ38/AY38</f>
        <v>0.60499999999999998</v>
      </c>
      <c r="BB38" s="37">
        <v>3457.24</v>
      </c>
      <c r="BC38" s="37">
        <v>2093.8371000000002</v>
      </c>
      <c r="BD38" s="36">
        <f>BC38/BB38</f>
        <v>0.60563834156726182</v>
      </c>
      <c r="BE38" s="37">
        <f t="shared" si="0"/>
        <v>9669.93</v>
      </c>
      <c r="BF38" s="37">
        <f t="shared" si="1"/>
        <v>4609.0661700000001</v>
      </c>
      <c r="BG38" s="36">
        <f t="shared" si="8"/>
        <v>0.47663904185449119</v>
      </c>
    </row>
    <row r="39" spans="1:59" ht="37.799999999999997" x14ac:dyDescent="0.25">
      <c r="A39" s="41">
        <v>32</v>
      </c>
      <c r="B39" s="18" t="s">
        <v>51</v>
      </c>
      <c r="C39" s="19">
        <v>8</v>
      </c>
      <c r="D39" s="19">
        <v>9</v>
      </c>
      <c r="E39" s="27">
        <f>D39/C39</f>
        <v>1.125</v>
      </c>
      <c r="F39" s="37">
        <v>241.32</v>
      </c>
      <c r="G39" s="37">
        <v>241.32</v>
      </c>
      <c r="H39" s="36">
        <f>G39/F39</f>
        <v>1</v>
      </c>
      <c r="I39" s="19">
        <v>0</v>
      </c>
      <c r="J39" s="19"/>
      <c r="K39" s="21"/>
      <c r="L39" s="37"/>
      <c r="M39" s="37"/>
      <c r="N39" s="36"/>
      <c r="O39" s="22">
        <v>1220</v>
      </c>
      <c r="P39" s="19">
        <v>806</v>
      </c>
      <c r="Q39" s="27">
        <f t="shared" si="2"/>
        <v>0.66065573770491803</v>
      </c>
      <c r="R39" s="37">
        <v>949.73</v>
      </c>
      <c r="S39" s="37">
        <v>625.19272000000001</v>
      </c>
      <c r="T39" s="36">
        <f t="shared" si="3"/>
        <v>0.65828469143861934</v>
      </c>
      <c r="U39" s="26"/>
      <c r="V39" s="21"/>
      <c r="W39" s="21"/>
      <c r="X39" s="37"/>
      <c r="Y39" s="37"/>
      <c r="Z39" s="36"/>
      <c r="AA39" s="26"/>
      <c r="AB39" s="21"/>
      <c r="AC39" s="21"/>
      <c r="AD39" s="37"/>
      <c r="AE39" s="37"/>
      <c r="AF39" s="36"/>
      <c r="AG39" s="22">
        <v>90</v>
      </c>
      <c r="AH39" s="19">
        <v>21</v>
      </c>
      <c r="AI39" s="27">
        <f t="shared" si="4"/>
        <v>0.23333333333333334</v>
      </c>
      <c r="AJ39" s="37">
        <v>221.9</v>
      </c>
      <c r="AK39" s="37">
        <v>50.774380000000008</v>
      </c>
      <c r="AL39" s="36">
        <f t="shared" si="5"/>
        <v>0.22881649391617848</v>
      </c>
      <c r="AM39" s="22">
        <v>0</v>
      </c>
      <c r="AN39" s="19"/>
      <c r="AO39" s="21"/>
      <c r="AP39" s="37"/>
      <c r="AQ39" s="37"/>
      <c r="AR39" s="36"/>
      <c r="AS39" s="22">
        <v>180</v>
      </c>
      <c r="AT39" s="19">
        <v>135</v>
      </c>
      <c r="AU39" s="27">
        <f t="shared" si="6"/>
        <v>0.75</v>
      </c>
      <c r="AV39" s="37">
        <v>568.33000000000004</v>
      </c>
      <c r="AW39" s="37">
        <v>426.25034999999997</v>
      </c>
      <c r="AX39" s="36">
        <f t="shared" si="7"/>
        <v>0.75000501469216818</v>
      </c>
      <c r="AY39" s="22">
        <v>0</v>
      </c>
      <c r="AZ39" s="19"/>
      <c r="BA39" s="21"/>
      <c r="BB39" s="37"/>
      <c r="BC39" s="37"/>
      <c r="BD39" s="36"/>
      <c r="BE39" s="37">
        <f t="shared" si="0"/>
        <v>1981.2800000000002</v>
      </c>
      <c r="BF39" s="37">
        <f t="shared" si="1"/>
        <v>1343.53745</v>
      </c>
      <c r="BG39" s="36">
        <f t="shared" si="8"/>
        <v>0.67811588972785264</v>
      </c>
    </row>
    <row r="40" spans="1:59" ht="37.799999999999997" x14ac:dyDescent="0.25">
      <c r="A40" s="41">
        <v>33</v>
      </c>
      <c r="B40" s="18" t="s">
        <v>52</v>
      </c>
      <c r="C40" s="19">
        <v>30</v>
      </c>
      <c r="D40" s="19">
        <v>7</v>
      </c>
      <c r="E40" s="27">
        <f>D40/C40</f>
        <v>0.23333333333333334</v>
      </c>
      <c r="F40" s="37">
        <v>1224.28</v>
      </c>
      <c r="G40" s="37">
        <v>291.71030999999999</v>
      </c>
      <c r="H40" s="36">
        <f>G40/F40</f>
        <v>0.23827091024928937</v>
      </c>
      <c r="I40" s="19">
        <v>0</v>
      </c>
      <c r="J40" s="19"/>
      <c r="K40" s="21"/>
      <c r="L40" s="37"/>
      <c r="M40" s="37"/>
      <c r="N40" s="36"/>
      <c r="O40" s="22">
        <v>6650</v>
      </c>
      <c r="P40" s="19">
        <v>3022</v>
      </c>
      <c r="Q40" s="27">
        <f t="shared" si="2"/>
        <v>0.45443609022556392</v>
      </c>
      <c r="R40" s="37">
        <v>5103.09</v>
      </c>
      <c r="S40" s="37">
        <v>2329.7376500000005</v>
      </c>
      <c r="T40" s="36">
        <f t="shared" si="3"/>
        <v>0.45653469760478466</v>
      </c>
      <c r="U40" s="26"/>
      <c r="V40" s="21"/>
      <c r="W40" s="21"/>
      <c r="X40" s="37"/>
      <c r="Y40" s="37"/>
      <c r="Z40" s="36"/>
      <c r="AA40" s="26"/>
      <c r="AB40" s="21"/>
      <c r="AC40" s="21"/>
      <c r="AD40" s="37"/>
      <c r="AE40" s="37"/>
      <c r="AF40" s="36"/>
      <c r="AG40" s="22">
        <v>133</v>
      </c>
      <c r="AH40" s="19">
        <v>28</v>
      </c>
      <c r="AI40" s="27">
        <f t="shared" si="4"/>
        <v>0.21052631578947367</v>
      </c>
      <c r="AJ40" s="37">
        <v>327.72</v>
      </c>
      <c r="AK40" s="37">
        <v>69.211970000000008</v>
      </c>
      <c r="AL40" s="36">
        <f t="shared" si="5"/>
        <v>0.21119238984498964</v>
      </c>
      <c r="AM40" s="22">
        <v>0</v>
      </c>
      <c r="AN40" s="19"/>
      <c r="AO40" s="21"/>
      <c r="AP40" s="37"/>
      <c r="AQ40" s="37"/>
      <c r="AR40" s="36"/>
      <c r="AS40" s="22">
        <v>100</v>
      </c>
      <c r="AT40" s="19">
        <v>81</v>
      </c>
      <c r="AU40" s="27">
        <f t="shared" si="6"/>
        <v>0.81</v>
      </c>
      <c r="AV40" s="37">
        <v>315.83</v>
      </c>
      <c r="AW40" s="37">
        <v>255.76473000000001</v>
      </c>
      <c r="AX40" s="36">
        <f t="shared" si="7"/>
        <v>0.80981771839280636</v>
      </c>
      <c r="AY40" s="22">
        <v>575</v>
      </c>
      <c r="AZ40" s="19">
        <v>1</v>
      </c>
      <c r="BA40" s="27">
        <f>AZ40/AY40</f>
        <v>1.7391304347826088E-3</v>
      </c>
      <c r="BB40" s="37">
        <v>1998.9</v>
      </c>
      <c r="BC40" s="37">
        <v>24.577310000000001</v>
      </c>
      <c r="BD40" s="36">
        <f>BC40/BB40</f>
        <v>1.2295417479613787E-2</v>
      </c>
      <c r="BE40" s="37">
        <f t="shared" si="0"/>
        <v>8969.82</v>
      </c>
      <c r="BF40" s="37">
        <f t="shared" si="1"/>
        <v>2971.0019700000003</v>
      </c>
      <c r="BG40" s="36">
        <f t="shared" si="8"/>
        <v>0.33122202786677996</v>
      </c>
    </row>
    <row r="41" spans="1:59" ht="37.799999999999997" x14ac:dyDescent="0.25">
      <c r="A41" s="41">
        <v>34</v>
      </c>
      <c r="B41" s="18" t="s">
        <v>53</v>
      </c>
      <c r="C41" s="19">
        <v>0</v>
      </c>
      <c r="D41" s="19"/>
      <c r="E41" s="21"/>
      <c r="F41" s="37"/>
      <c r="G41" s="37"/>
      <c r="H41" s="36"/>
      <c r="I41" s="19">
        <v>0</v>
      </c>
      <c r="J41" s="19"/>
      <c r="K41" s="21"/>
      <c r="L41" s="37"/>
      <c r="M41" s="37"/>
      <c r="N41" s="36"/>
      <c r="O41" s="22">
        <v>4993</v>
      </c>
      <c r="P41" s="19">
        <v>1231</v>
      </c>
      <c r="Q41" s="27">
        <f t="shared" si="2"/>
        <v>0.24654516322851994</v>
      </c>
      <c r="R41" s="37">
        <v>4063.21</v>
      </c>
      <c r="S41" s="37">
        <v>1025.1368699999998</v>
      </c>
      <c r="T41" s="36">
        <f t="shared" si="3"/>
        <v>0.25229728958139003</v>
      </c>
      <c r="U41" s="21">
        <v>500</v>
      </c>
      <c r="V41" s="22">
        <v>52</v>
      </c>
      <c r="W41" s="27">
        <f>V41/U41</f>
        <v>0.104</v>
      </c>
      <c r="X41" s="37">
        <v>360.27</v>
      </c>
      <c r="Y41" s="37">
        <v>38.999099999999999</v>
      </c>
      <c r="Z41" s="36">
        <f>Y41/X41</f>
        <v>0.10824964609875927</v>
      </c>
      <c r="AA41" s="21"/>
      <c r="AB41" s="21"/>
      <c r="AC41" s="21"/>
      <c r="AD41" s="37"/>
      <c r="AE41" s="37"/>
      <c r="AF41" s="36"/>
      <c r="AG41" s="22">
        <v>316</v>
      </c>
      <c r="AH41" s="19">
        <v>74</v>
      </c>
      <c r="AI41" s="27">
        <f t="shared" si="4"/>
        <v>0.23417721518987342</v>
      </c>
      <c r="AJ41" s="37">
        <v>833.54</v>
      </c>
      <c r="AK41" s="37">
        <v>198.72772000000001</v>
      </c>
      <c r="AL41" s="36">
        <f t="shared" si="5"/>
        <v>0.23841413729395111</v>
      </c>
      <c r="AM41" s="22">
        <v>0</v>
      </c>
      <c r="AN41" s="19"/>
      <c r="AO41" s="21"/>
      <c r="AP41" s="37"/>
      <c r="AQ41" s="37"/>
      <c r="AR41" s="36"/>
      <c r="AS41" s="22">
        <v>150</v>
      </c>
      <c r="AT41" s="19">
        <v>55</v>
      </c>
      <c r="AU41" s="27">
        <f t="shared" si="6"/>
        <v>0.36666666666666664</v>
      </c>
      <c r="AV41" s="37">
        <v>506.72</v>
      </c>
      <c r="AW41" s="37">
        <v>186.37215</v>
      </c>
      <c r="AX41" s="36">
        <f t="shared" si="7"/>
        <v>0.36780105383643824</v>
      </c>
      <c r="AY41" s="22">
        <v>2720</v>
      </c>
      <c r="AZ41" s="19">
        <v>2172</v>
      </c>
      <c r="BA41" s="27">
        <f>AZ41/AY41</f>
        <v>0.79852941176470593</v>
      </c>
      <c r="BB41" s="37">
        <v>10674.56</v>
      </c>
      <c r="BC41" s="37">
        <v>8539.3686999999991</v>
      </c>
      <c r="BD41" s="36">
        <f>BC41/BB41</f>
        <v>0.7999738349871095</v>
      </c>
      <c r="BE41" s="37">
        <f t="shared" si="0"/>
        <v>16438.3</v>
      </c>
      <c r="BF41" s="37">
        <f t="shared" si="1"/>
        <v>9988.6045399999985</v>
      </c>
      <c r="BG41" s="36">
        <f t="shared" si="8"/>
        <v>0.60764218562746752</v>
      </c>
    </row>
    <row r="42" spans="1:59" ht="37.799999999999997" x14ac:dyDescent="0.25">
      <c r="A42" s="41">
        <v>35</v>
      </c>
      <c r="B42" s="18" t="s">
        <v>54</v>
      </c>
      <c r="C42" s="19">
        <v>72</v>
      </c>
      <c r="D42" s="19">
        <v>25</v>
      </c>
      <c r="E42" s="27">
        <f>D42/C42</f>
        <v>0.34722222222222221</v>
      </c>
      <c r="F42" s="37">
        <v>2734.63</v>
      </c>
      <c r="G42" s="37">
        <v>960.29849999999999</v>
      </c>
      <c r="H42" s="36">
        <f>G42/F42</f>
        <v>0.3511621316229252</v>
      </c>
      <c r="I42" s="19">
        <v>0</v>
      </c>
      <c r="J42" s="19"/>
      <c r="K42" s="21"/>
      <c r="L42" s="37"/>
      <c r="M42" s="37"/>
      <c r="N42" s="36"/>
      <c r="O42" s="22">
        <v>5445</v>
      </c>
      <c r="P42" s="19">
        <v>4187</v>
      </c>
      <c r="Q42" s="27">
        <f t="shared" si="2"/>
        <v>0.76896235078053254</v>
      </c>
      <c r="R42" s="37">
        <v>4117.41</v>
      </c>
      <c r="S42" s="37">
        <v>3135.0518999999999</v>
      </c>
      <c r="T42" s="36">
        <f t="shared" si="3"/>
        <v>0.76141358281055327</v>
      </c>
      <c r="U42" s="21"/>
      <c r="V42" s="21"/>
      <c r="W42" s="21"/>
      <c r="X42" s="37"/>
      <c r="Y42" s="37"/>
      <c r="Z42" s="36"/>
      <c r="AA42" s="21"/>
      <c r="AB42" s="21"/>
      <c r="AC42" s="21"/>
      <c r="AD42" s="37"/>
      <c r="AE42" s="37"/>
      <c r="AF42" s="36"/>
      <c r="AG42" s="22">
        <v>1230</v>
      </c>
      <c r="AH42" s="19">
        <v>927</v>
      </c>
      <c r="AI42" s="27">
        <f t="shared" si="4"/>
        <v>0.75365853658536586</v>
      </c>
      <c r="AJ42" s="37">
        <v>3027.22</v>
      </c>
      <c r="AK42" s="37">
        <v>2277.6813199999997</v>
      </c>
      <c r="AL42" s="36">
        <f t="shared" si="5"/>
        <v>0.75240032769339515</v>
      </c>
      <c r="AM42" s="22">
        <v>0</v>
      </c>
      <c r="AN42" s="19"/>
      <c r="AO42" s="21"/>
      <c r="AP42" s="37"/>
      <c r="AQ42" s="37"/>
      <c r="AR42" s="36"/>
      <c r="AS42" s="22">
        <v>600</v>
      </c>
      <c r="AT42" s="19">
        <v>423</v>
      </c>
      <c r="AU42" s="27">
        <f t="shared" si="6"/>
        <v>0.70499999999999996</v>
      </c>
      <c r="AV42" s="37">
        <v>1894.52</v>
      </c>
      <c r="AW42" s="37">
        <v>1335.9061499999998</v>
      </c>
      <c r="AX42" s="36">
        <f t="shared" si="7"/>
        <v>0.70514227878301616</v>
      </c>
      <c r="AY42" s="22">
        <v>0</v>
      </c>
      <c r="AZ42" s="19"/>
      <c r="BA42" s="21"/>
      <c r="BB42" s="37"/>
      <c r="BC42" s="37"/>
      <c r="BD42" s="36"/>
      <c r="BE42" s="37">
        <f t="shared" si="0"/>
        <v>11773.78</v>
      </c>
      <c r="BF42" s="37">
        <f t="shared" si="1"/>
        <v>7708.9378699999988</v>
      </c>
      <c r="BG42" s="36">
        <f t="shared" si="8"/>
        <v>0.65475470664476476</v>
      </c>
    </row>
    <row r="43" spans="1:59" ht="37.799999999999997" x14ac:dyDescent="0.25">
      <c r="A43" s="41">
        <v>36</v>
      </c>
      <c r="B43" s="18" t="s">
        <v>55</v>
      </c>
      <c r="C43" s="19">
        <v>36</v>
      </c>
      <c r="D43" s="19">
        <v>7</v>
      </c>
      <c r="E43" s="27">
        <f>D43/C43</f>
        <v>0.19444444444444445</v>
      </c>
      <c r="F43" s="37">
        <v>1355.91</v>
      </c>
      <c r="G43" s="37">
        <v>271.41581000000002</v>
      </c>
      <c r="H43" s="36">
        <f>G43/F43</f>
        <v>0.20017243769866733</v>
      </c>
      <c r="I43" s="19">
        <v>0</v>
      </c>
      <c r="J43" s="19"/>
      <c r="K43" s="21"/>
      <c r="L43" s="37"/>
      <c r="M43" s="37"/>
      <c r="N43" s="36"/>
      <c r="O43" s="22">
        <v>2345</v>
      </c>
      <c r="P43" s="19">
        <v>781</v>
      </c>
      <c r="Q43" s="27">
        <f t="shared" si="2"/>
        <v>0.33304904051172707</v>
      </c>
      <c r="R43" s="37">
        <v>1786.8</v>
      </c>
      <c r="S43" s="37">
        <v>597.83017000000007</v>
      </c>
      <c r="T43" s="36">
        <f t="shared" si="3"/>
        <v>0.33458146966644287</v>
      </c>
      <c r="U43" s="21"/>
      <c r="V43" s="21"/>
      <c r="W43" s="21"/>
      <c r="X43" s="37"/>
      <c r="Y43" s="37"/>
      <c r="Z43" s="36"/>
      <c r="AA43" s="21"/>
      <c r="AB43" s="21"/>
      <c r="AC43" s="21"/>
      <c r="AD43" s="37"/>
      <c r="AE43" s="37"/>
      <c r="AF43" s="36"/>
      <c r="AG43" s="22">
        <v>405</v>
      </c>
      <c r="AH43" s="19">
        <v>92</v>
      </c>
      <c r="AI43" s="27">
        <f t="shared" si="4"/>
        <v>0.2271604938271605</v>
      </c>
      <c r="AJ43" s="37">
        <v>990.88</v>
      </c>
      <c r="AK43" s="37">
        <v>228.19172</v>
      </c>
      <c r="AL43" s="36">
        <f t="shared" si="5"/>
        <v>0.23029198288390118</v>
      </c>
      <c r="AM43" s="22">
        <v>0</v>
      </c>
      <c r="AN43" s="19"/>
      <c r="AO43" s="21"/>
      <c r="AP43" s="37"/>
      <c r="AQ43" s="37"/>
      <c r="AR43" s="36"/>
      <c r="AS43" s="22">
        <v>190</v>
      </c>
      <c r="AT43" s="19">
        <v>138</v>
      </c>
      <c r="AU43" s="27">
        <f t="shared" si="6"/>
        <v>0.72631578947368425</v>
      </c>
      <c r="AV43" s="37">
        <v>599.91</v>
      </c>
      <c r="AW43" s="37">
        <v>435.76895999999999</v>
      </c>
      <c r="AX43" s="36">
        <f t="shared" si="7"/>
        <v>0.72639055858378765</v>
      </c>
      <c r="AY43" s="22">
        <v>0</v>
      </c>
      <c r="AZ43" s="19"/>
      <c r="BA43" s="21"/>
      <c r="BB43" s="37"/>
      <c r="BC43" s="37"/>
      <c r="BD43" s="36"/>
      <c r="BE43" s="37">
        <f t="shared" si="0"/>
        <v>4733.5</v>
      </c>
      <c r="BF43" s="37">
        <f t="shared" si="1"/>
        <v>1533.2066600000003</v>
      </c>
      <c r="BG43" s="36">
        <f t="shared" si="8"/>
        <v>0.32390549487694104</v>
      </c>
    </row>
    <row r="44" spans="1:59" ht="37.799999999999997" x14ac:dyDescent="0.25">
      <c r="A44" s="41">
        <v>37</v>
      </c>
      <c r="B44" s="18" t="s">
        <v>56</v>
      </c>
      <c r="C44" s="19">
        <v>30</v>
      </c>
      <c r="D44" s="19">
        <v>16</v>
      </c>
      <c r="E44" s="27">
        <f>D44/C44</f>
        <v>0.53333333333333333</v>
      </c>
      <c r="F44" s="37">
        <v>618.91999999999996</v>
      </c>
      <c r="G44" s="37">
        <v>331.21949999999998</v>
      </c>
      <c r="H44" s="36">
        <f>G44/F44</f>
        <v>0.53515720933238542</v>
      </c>
      <c r="I44" s="19">
        <v>0</v>
      </c>
      <c r="J44" s="19"/>
      <c r="K44" s="21"/>
      <c r="L44" s="37"/>
      <c r="M44" s="37"/>
      <c r="N44" s="36"/>
      <c r="O44" s="22">
        <v>252</v>
      </c>
      <c r="P44" s="19">
        <v>146</v>
      </c>
      <c r="Q44" s="27">
        <f t="shared" si="2"/>
        <v>0.57936507936507942</v>
      </c>
      <c r="R44" s="37">
        <v>218.24</v>
      </c>
      <c r="S44" s="37">
        <v>116.73532</v>
      </c>
      <c r="T44" s="36">
        <f t="shared" si="3"/>
        <v>0.53489424486803516</v>
      </c>
      <c r="U44" s="21"/>
      <c r="V44" s="21"/>
      <c r="W44" s="21"/>
      <c r="X44" s="37"/>
      <c r="Y44" s="37"/>
      <c r="Z44" s="36"/>
      <c r="AA44" s="21"/>
      <c r="AB44" s="21"/>
      <c r="AC44" s="21"/>
      <c r="AD44" s="37"/>
      <c r="AE44" s="37"/>
      <c r="AF44" s="36"/>
      <c r="AG44" s="22">
        <v>101</v>
      </c>
      <c r="AH44" s="19">
        <v>135</v>
      </c>
      <c r="AI44" s="27">
        <f t="shared" si="4"/>
        <v>1.3366336633663367</v>
      </c>
      <c r="AJ44" s="37">
        <v>258.14999999999998</v>
      </c>
      <c r="AK44" s="37">
        <v>344.50330000000002</v>
      </c>
      <c r="AL44" s="36">
        <f t="shared" si="5"/>
        <v>1.3345082316482668</v>
      </c>
      <c r="AM44" s="22">
        <v>0</v>
      </c>
      <c r="AN44" s="19"/>
      <c r="AO44" s="21"/>
      <c r="AP44" s="37"/>
      <c r="AQ44" s="37"/>
      <c r="AR44" s="36"/>
      <c r="AS44" s="22">
        <v>260</v>
      </c>
      <c r="AT44" s="19">
        <v>181</v>
      </c>
      <c r="AU44" s="27">
        <f t="shared" si="6"/>
        <v>0.69615384615384612</v>
      </c>
      <c r="AV44" s="37">
        <v>878.23</v>
      </c>
      <c r="AW44" s="37">
        <v>611.52049999999997</v>
      </c>
      <c r="AX44" s="36">
        <f t="shared" si="7"/>
        <v>0.69631019209091005</v>
      </c>
      <c r="AY44" s="22">
        <v>1650</v>
      </c>
      <c r="AZ44" s="19">
        <v>622</v>
      </c>
      <c r="BA44" s="27">
        <f>AZ44/AY44</f>
        <v>0.37696969696969695</v>
      </c>
      <c r="BB44" s="37">
        <v>5260.2</v>
      </c>
      <c r="BC44" s="37">
        <v>1993.0766599999999</v>
      </c>
      <c r="BD44" s="36">
        <f>BC44/BB44</f>
        <v>0.37889750579825865</v>
      </c>
      <c r="BE44" s="37">
        <f t="shared" si="0"/>
        <v>7233.74</v>
      </c>
      <c r="BF44" s="37">
        <f t="shared" si="1"/>
        <v>3397.0552799999996</v>
      </c>
      <c r="BG44" s="36">
        <f t="shared" si="8"/>
        <v>0.46961257662011624</v>
      </c>
    </row>
    <row r="45" spans="1:59" ht="37.799999999999997" x14ac:dyDescent="0.25">
      <c r="A45" s="41">
        <v>38</v>
      </c>
      <c r="B45" s="18" t="s">
        <v>57</v>
      </c>
      <c r="C45" s="19">
        <v>0</v>
      </c>
      <c r="D45" s="19"/>
      <c r="E45" s="21"/>
      <c r="F45" s="37"/>
      <c r="G45" s="37"/>
      <c r="H45" s="36"/>
      <c r="I45" s="19">
        <v>0</v>
      </c>
      <c r="J45" s="19"/>
      <c r="K45" s="21"/>
      <c r="L45" s="37"/>
      <c r="M45" s="37"/>
      <c r="N45" s="36"/>
      <c r="O45" s="24">
        <v>442</v>
      </c>
      <c r="P45" s="19">
        <v>31</v>
      </c>
      <c r="Q45" s="27">
        <f t="shared" si="2"/>
        <v>7.0135746606334842E-2</v>
      </c>
      <c r="R45" s="37">
        <v>356.96</v>
      </c>
      <c r="S45" s="37">
        <v>38.627549999999999</v>
      </c>
      <c r="T45" s="36">
        <f t="shared" si="3"/>
        <v>0.10821254482294936</v>
      </c>
      <c r="U45" s="21"/>
      <c r="V45" s="21"/>
      <c r="W45" s="21"/>
      <c r="X45" s="37"/>
      <c r="Y45" s="37"/>
      <c r="Z45" s="36"/>
      <c r="AA45" s="21"/>
      <c r="AB45" s="21"/>
      <c r="AC45" s="21"/>
      <c r="AD45" s="37"/>
      <c r="AE45" s="37"/>
      <c r="AF45" s="36"/>
      <c r="AG45" s="22">
        <v>101</v>
      </c>
      <c r="AH45" s="19">
        <v>10</v>
      </c>
      <c r="AI45" s="27">
        <f t="shared" si="4"/>
        <v>9.9009900990099015E-2</v>
      </c>
      <c r="AJ45" s="37">
        <v>253.82</v>
      </c>
      <c r="AK45" s="37">
        <v>26.0746</v>
      </c>
      <c r="AL45" s="36">
        <f t="shared" si="5"/>
        <v>0.10272870538176661</v>
      </c>
      <c r="AM45" s="22">
        <v>0</v>
      </c>
      <c r="AN45" s="19"/>
      <c r="AO45" s="21"/>
      <c r="AP45" s="37"/>
      <c r="AQ45" s="37"/>
      <c r="AR45" s="36"/>
      <c r="AS45" s="22">
        <v>40</v>
      </c>
      <c r="AT45" s="19">
        <v>31</v>
      </c>
      <c r="AU45" s="27">
        <f t="shared" si="6"/>
        <v>0.77500000000000002</v>
      </c>
      <c r="AV45" s="37">
        <v>135.11000000000001</v>
      </c>
      <c r="AW45" s="37">
        <v>104.70050000000001</v>
      </c>
      <c r="AX45" s="36">
        <f t="shared" si="7"/>
        <v>0.77492783657760345</v>
      </c>
      <c r="AY45" s="22">
        <v>0</v>
      </c>
      <c r="AZ45" s="19"/>
      <c r="BA45" s="21"/>
      <c r="BB45" s="37"/>
      <c r="BC45" s="37"/>
      <c r="BD45" s="36"/>
      <c r="BE45" s="37">
        <f t="shared" si="0"/>
        <v>745.89</v>
      </c>
      <c r="BF45" s="37">
        <f t="shared" si="1"/>
        <v>169.40264999999999</v>
      </c>
      <c r="BG45" s="36">
        <f t="shared" si="8"/>
        <v>0.2271147890439609</v>
      </c>
    </row>
    <row r="46" spans="1:59" ht="37.799999999999997" x14ac:dyDescent="0.25">
      <c r="A46" s="41">
        <v>39</v>
      </c>
      <c r="B46" s="18" t="s">
        <v>58</v>
      </c>
      <c r="C46" s="19">
        <v>508</v>
      </c>
      <c r="D46" s="19">
        <v>383</v>
      </c>
      <c r="E46" s="27">
        <f>D46/C46</f>
        <v>0.75393700787401574</v>
      </c>
      <c r="F46" s="37">
        <v>35223.160000000003</v>
      </c>
      <c r="G46" s="37">
        <v>26483.093149999997</v>
      </c>
      <c r="H46" s="36">
        <f>G46/F46</f>
        <v>0.75186590726101787</v>
      </c>
      <c r="I46" s="19">
        <v>0</v>
      </c>
      <c r="J46" s="19"/>
      <c r="K46" s="21"/>
      <c r="L46" s="37"/>
      <c r="M46" s="37"/>
      <c r="N46" s="36"/>
      <c r="O46" s="25">
        <v>5980</v>
      </c>
      <c r="P46" s="19">
        <v>7289</v>
      </c>
      <c r="Q46" s="27">
        <f t="shared" si="2"/>
        <v>1.2188963210702342</v>
      </c>
      <c r="R46" s="37">
        <v>4620.9399999999996</v>
      </c>
      <c r="S46" s="37">
        <v>5570.141880000001</v>
      </c>
      <c r="T46" s="36">
        <f t="shared" si="3"/>
        <v>1.2054131583617189</v>
      </c>
      <c r="U46" s="21">
        <v>354</v>
      </c>
      <c r="V46" s="22">
        <v>81</v>
      </c>
      <c r="W46" s="27">
        <f>V46/U46</f>
        <v>0.2288135593220339</v>
      </c>
      <c r="X46" s="37">
        <v>255.07</v>
      </c>
      <c r="Y46" s="37">
        <v>59.426370000000006</v>
      </c>
      <c r="Z46" s="36">
        <f>Y46/X46</f>
        <v>0.23298063276747563</v>
      </c>
      <c r="AA46" s="21"/>
      <c r="AB46" s="21"/>
      <c r="AC46" s="21"/>
      <c r="AD46" s="37"/>
      <c r="AE46" s="37"/>
      <c r="AF46" s="36"/>
      <c r="AG46" s="22">
        <v>1490</v>
      </c>
      <c r="AH46" s="19">
        <v>1147</v>
      </c>
      <c r="AI46" s="27">
        <f t="shared" si="4"/>
        <v>0.76979865771812084</v>
      </c>
      <c r="AJ46" s="37">
        <v>3639.86</v>
      </c>
      <c r="AK46" s="37">
        <v>2803.3762000000002</v>
      </c>
      <c r="AL46" s="36">
        <f t="shared" si="5"/>
        <v>0.77018791931557806</v>
      </c>
      <c r="AM46" s="22">
        <v>30</v>
      </c>
      <c r="AN46" s="19">
        <v>15</v>
      </c>
      <c r="AO46" s="27">
        <f>AN46/AM46</f>
        <v>0.5</v>
      </c>
      <c r="AP46" s="37">
        <v>276.24</v>
      </c>
      <c r="AQ46" s="37">
        <v>138.67245</v>
      </c>
      <c r="AR46" s="36">
        <f>AQ46/AP46</f>
        <v>0.50199989139878365</v>
      </c>
      <c r="AS46" s="22">
        <v>1200</v>
      </c>
      <c r="AT46" s="19">
        <v>923</v>
      </c>
      <c r="AU46" s="27">
        <f t="shared" si="6"/>
        <v>0.76916666666666667</v>
      </c>
      <c r="AV46" s="37">
        <v>3788.99</v>
      </c>
      <c r="AW46" s="37">
        <v>2914.1344199999999</v>
      </c>
      <c r="AX46" s="36">
        <f t="shared" si="7"/>
        <v>0.76910586198432829</v>
      </c>
      <c r="AY46" s="22">
        <v>4640</v>
      </c>
      <c r="AZ46" s="19">
        <v>3079</v>
      </c>
      <c r="BA46" s="27">
        <f t="shared" ref="BA46:BA51" si="9">AZ46/AY46</f>
        <v>0.66357758620689655</v>
      </c>
      <c r="BB46" s="37">
        <v>14250.89</v>
      </c>
      <c r="BC46" s="37">
        <v>9447.9559300000001</v>
      </c>
      <c r="BD46" s="36">
        <f t="shared" ref="BD46:BD51" si="10">BC46/BB46</f>
        <v>0.66297304449055461</v>
      </c>
      <c r="BE46" s="37">
        <f t="shared" si="0"/>
        <v>62055.15</v>
      </c>
      <c r="BF46" s="37">
        <f t="shared" si="1"/>
        <v>47416.800399999993</v>
      </c>
      <c r="BG46" s="36">
        <f t="shared" si="8"/>
        <v>0.76410741735375698</v>
      </c>
    </row>
    <row r="47" spans="1:59" ht="37.799999999999997" x14ac:dyDescent="0.25">
      <c r="A47" s="41">
        <v>40</v>
      </c>
      <c r="B47" s="18" t="s">
        <v>59</v>
      </c>
      <c r="C47" s="19">
        <v>45</v>
      </c>
      <c r="D47" s="19">
        <v>36</v>
      </c>
      <c r="E47" s="27">
        <f>D47/C47</f>
        <v>0.8</v>
      </c>
      <c r="F47" s="37">
        <v>1432.35</v>
      </c>
      <c r="G47" s="37">
        <v>1145.0016599999999</v>
      </c>
      <c r="H47" s="36">
        <f>G47/F47</f>
        <v>0.79938678395643525</v>
      </c>
      <c r="I47" s="19">
        <v>0</v>
      </c>
      <c r="J47" s="19"/>
      <c r="K47" s="21"/>
      <c r="L47" s="37"/>
      <c r="M47" s="37"/>
      <c r="N47" s="36"/>
      <c r="O47" s="25">
        <v>6584</v>
      </c>
      <c r="P47" s="19">
        <v>4026</v>
      </c>
      <c r="Q47" s="27">
        <f t="shared" si="2"/>
        <v>0.61148238153098422</v>
      </c>
      <c r="R47" s="37">
        <v>5014.3900000000003</v>
      </c>
      <c r="S47" s="37">
        <v>3073.2609399999997</v>
      </c>
      <c r="T47" s="36">
        <f t="shared" si="3"/>
        <v>0.61288829548559232</v>
      </c>
      <c r="U47" s="21"/>
      <c r="V47" s="21"/>
      <c r="W47" s="21"/>
      <c r="X47" s="37"/>
      <c r="Y47" s="37"/>
      <c r="Z47" s="36"/>
      <c r="AA47" s="21"/>
      <c r="AB47" s="21"/>
      <c r="AC47" s="21"/>
      <c r="AD47" s="37"/>
      <c r="AE47" s="37"/>
      <c r="AF47" s="36"/>
      <c r="AG47" s="22">
        <v>1159</v>
      </c>
      <c r="AH47" s="19">
        <v>473</v>
      </c>
      <c r="AI47" s="27">
        <f t="shared" si="4"/>
        <v>0.40811044003451252</v>
      </c>
      <c r="AJ47" s="37">
        <v>2839.57</v>
      </c>
      <c r="AK47" s="37">
        <v>1168.191</v>
      </c>
      <c r="AL47" s="36">
        <f t="shared" si="5"/>
        <v>0.41139714815975659</v>
      </c>
      <c r="AM47" s="22">
        <v>0</v>
      </c>
      <c r="AN47" s="19"/>
      <c r="AO47" s="21"/>
      <c r="AP47" s="37"/>
      <c r="AQ47" s="37"/>
      <c r="AR47" s="36"/>
      <c r="AS47" s="22">
        <v>800</v>
      </c>
      <c r="AT47" s="19">
        <v>500</v>
      </c>
      <c r="AU47" s="27">
        <f t="shared" si="6"/>
        <v>0.625</v>
      </c>
      <c r="AV47" s="37">
        <v>2526.02</v>
      </c>
      <c r="AW47" s="37">
        <v>1579.76</v>
      </c>
      <c r="AX47" s="36">
        <f t="shared" si="7"/>
        <v>0.62539488998503578</v>
      </c>
      <c r="AY47" s="22">
        <v>10050</v>
      </c>
      <c r="AZ47" s="19">
        <v>7149</v>
      </c>
      <c r="BA47" s="27">
        <f t="shared" si="9"/>
        <v>0.71134328358208954</v>
      </c>
      <c r="BB47" s="37">
        <v>29081.69</v>
      </c>
      <c r="BC47" s="37">
        <v>20695.205760000001</v>
      </c>
      <c r="BD47" s="36">
        <f t="shared" si="10"/>
        <v>0.7116232158447463</v>
      </c>
      <c r="BE47" s="37">
        <f t="shared" si="0"/>
        <v>40894.019999999997</v>
      </c>
      <c r="BF47" s="37">
        <f t="shared" si="1"/>
        <v>27661.41936</v>
      </c>
      <c r="BG47" s="36">
        <f t="shared" si="8"/>
        <v>0.6764172209041811</v>
      </c>
    </row>
    <row r="48" spans="1:59" ht="37.799999999999997" x14ac:dyDescent="0.25">
      <c r="A48" s="41">
        <v>41</v>
      </c>
      <c r="B48" s="18" t="s">
        <v>60</v>
      </c>
      <c r="C48" s="19">
        <v>546</v>
      </c>
      <c r="D48" s="19">
        <v>278</v>
      </c>
      <c r="E48" s="27">
        <f>D48/C48</f>
        <v>0.50915750915750912</v>
      </c>
      <c r="F48" s="37">
        <v>25333.919999999998</v>
      </c>
      <c r="G48" s="37">
        <v>14409.245550000001</v>
      </c>
      <c r="H48" s="36">
        <f>G48/F48</f>
        <v>0.56877283697114389</v>
      </c>
      <c r="I48" s="19">
        <v>0</v>
      </c>
      <c r="J48" s="19"/>
      <c r="K48" s="21"/>
      <c r="L48" s="37"/>
      <c r="M48" s="37"/>
      <c r="N48" s="36"/>
      <c r="O48" s="25">
        <v>1880</v>
      </c>
      <c r="P48" s="19">
        <v>1544</v>
      </c>
      <c r="Q48" s="27">
        <f t="shared" si="2"/>
        <v>0.82127659574468082</v>
      </c>
      <c r="R48" s="37">
        <v>1492.14</v>
      </c>
      <c r="S48" s="37">
        <v>1197.9335800000001</v>
      </c>
      <c r="T48" s="36">
        <f t="shared" si="3"/>
        <v>0.80282921173616417</v>
      </c>
      <c r="U48" s="21"/>
      <c r="V48" s="21"/>
      <c r="W48" s="21"/>
      <c r="X48" s="37"/>
      <c r="Y48" s="37"/>
      <c r="Z48" s="36"/>
      <c r="AA48" s="21"/>
      <c r="AB48" s="21"/>
      <c r="AC48" s="21"/>
      <c r="AD48" s="37"/>
      <c r="AE48" s="37"/>
      <c r="AF48" s="36"/>
      <c r="AG48" s="22">
        <v>2250</v>
      </c>
      <c r="AH48" s="19">
        <v>1401</v>
      </c>
      <c r="AI48" s="27">
        <f t="shared" si="4"/>
        <v>0.6226666666666667</v>
      </c>
      <c r="AJ48" s="37">
        <v>5460.1</v>
      </c>
      <c r="AK48" s="37">
        <v>3402.5047599999998</v>
      </c>
      <c r="AL48" s="36">
        <f t="shared" si="5"/>
        <v>0.62315795681397768</v>
      </c>
      <c r="AM48" s="22">
        <v>0</v>
      </c>
      <c r="AN48" s="19"/>
      <c r="AO48" s="21"/>
      <c r="AP48" s="37"/>
      <c r="AQ48" s="37"/>
      <c r="AR48" s="36"/>
      <c r="AS48" s="22">
        <v>806</v>
      </c>
      <c r="AT48" s="19">
        <v>291</v>
      </c>
      <c r="AU48" s="27">
        <f t="shared" si="6"/>
        <v>0.36104218362282881</v>
      </c>
      <c r="AV48" s="37">
        <v>2765.68</v>
      </c>
      <c r="AW48" s="37">
        <v>1001.67912</v>
      </c>
      <c r="AX48" s="36">
        <f t="shared" si="7"/>
        <v>0.36218185762633426</v>
      </c>
      <c r="AY48" s="22">
        <v>14220</v>
      </c>
      <c r="AZ48" s="19">
        <v>8268</v>
      </c>
      <c r="BA48" s="27">
        <f t="shared" si="9"/>
        <v>0.58143459915611817</v>
      </c>
      <c r="BB48" s="37">
        <v>41929.019999999997</v>
      </c>
      <c r="BC48" s="37">
        <v>24770.058359999999</v>
      </c>
      <c r="BD48" s="36">
        <f t="shared" si="10"/>
        <v>0.59076168152749575</v>
      </c>
      <c r="BE48" s="37">
        <f t="shared" si="0"/>
        <v>76980.859999999986</v>
      </c>
      <c r="BF48" s="37">
        <f t="shared" si="1"/>
        <v>44781.421369999996</v>
      </c>
      <c r="BG48" s="36">
        <f t="shared" si="8"/>
        <v>0.58172150025343972</v>
      </c>
    </row>
    <row r="49" spans="1:59" ht="37.799999999999997" x14ac:dyDescent="0.25">
      <c r="A49" s="41">
        <v>42</v>
      </c>
      <c r="B49" s="18" t="s">
        <v>61</v>
      </c>
      <c r="C49" s="19">
        <v>0</v>
      </c>
      <c r="D49" s="19"/>
      <c r="E49" s="21"/>
      <c r="F49" s="37"/>
      <c r="G49" s="37"/>
      <c r="H49" s="36"/>
      <c r="I49" s="19">
        <v>0</v>
      </c>
      <c r="J49" s="19"/>
      <c r="K49" s="21"/>
      <c r="L49" s="37"/>
      <c r="M49" s="37"/>
      <c r="N49" s="36"/>
      <c r="O49" s="22">
        <v>2375</v>
      </c>
      <c r="P49" s="19">
        <v>1280</v>
      </c>
      <c r="Q49" s="27">
        <f t="shared" si="2"/>
        <v>0.53894736842105262</v>
      </c>
      <c r="R49" s="37">
        <v>1768.07</v>
      </c>
      <c r="S49" s="37">
        <v>952.16971000000001</v>
      </c>
      <c r="T49" s="36">
        <f t="shared" si="3"/>
        <v>0.53853620614568432</v>
      </c>
      <c r="U49" s="21">
        <v>500</v>
      </c>
      <c r="V49" s="22">
        <v>213</v>
      </c>
      <c r="W49" s="27">
        <f>V49/U49</f>
        <v>0.42599999999999999</v>
      </c>
      <c r="X49" s="37">
        <v>360.27</v>
      </c>
      <c r="Y49" s="37">
        <v>154.15217999999999</v>
      </c>
      <c r="Z49" s="36">
        <f>Y49/X49</f>
        <v>0.42787959030726952</v>
      </c>
      <c r="AA49" s="21">
        <v>344</v>
      </c>
      <c r="AB49" s="22">
        <v>76</v>
      </c>
      <c r="AC49" s="27">
        <f>AB49/AA49</f>
        <v>0.22093023255813954</v>
      </c>
      <c r="AD49" s="37">
        <v>1252.68</v>
      </c>
      <c r="AE49" s="37">
        <v>278.01906000000002</v>
      </c>
      <c r="AF49" s="36">
        <f>AE49/AD49</f>
        <v>0.22193940990516334</v>
      </c>
      <c r="AG49" s="22">
        <v>1030</v>
      </c>
      <c r="AH49" s="19">
        <v>468</v>
      </c>
      <c r="AI49" s="27">
        <f t="shared" si="4"/>
        <v>0.45436893203883494</v>
      </c>
      <c r="AJ49" s="37">
        <v>2525.0300000000002</v>
      </c>
      <c r="AK49" s="37">
        <v>1134.6706200000001</v>
      </c>
      <c r="AL49" s="36">
        <f t="shared" si="5"/>
        <v>0.44936916393072557</v>
      </c>
      <c r="AM49" s="22">
        <v>0</v>
      </c>
      <c r="AN49" s="19"/>
      <c r="AO49" s="21"/>
      <c r="AP49" s="37"/>
      <c r="AQ49" s="37"/>
      <c r="AR49" s="36"/>
      <c r="AS49" s="22"/>
      <c r="AT49" s="19"/>
      <c r="AU49" s="21"/>
      <c r="AV49" s="37"/>
      <c r="AW49" s="37"/>
      <c r="AX49" s="36"/>
      <c r="AY49" s="22">
        <v>12062</v>
      </c>
      <c r="AZ49" s="19">
        <v>8881</v>
      </c>
      <c r="BA49" s="27">
        <f t="shared" si="9"/>
        <v>0.73627922400928536</v>
      </c>
      <c r="BB49" s="37">
        <v>44666.63</v>
      </c>
      <c r="BC49" s="37">
        <v>32799.981189999999</v>
      </c>
      <c r="BD49" s="36">
        <f t="shared" si="10"/>
        <v>0.73432853989656266</v>
      </c>
      <c r="BE49" s="37">
        <f t="shared" si="0"/>
        <v>50572.68</v>
      </c>
      <c r="BF49" s="37">
        <f t="shared" si="1"/>
        <v>35318.992760000001</v>
      </c>
      <c r="BG49" s="36">
        <f t="shared" si="8"/>
        <v>0.69838087995336617</v>
      </c>
    </row>
    <row r="50" spans="1:59" ht="37.799999999999997" x14ac:dyDescent="0.25">
      <c r="A50" s="41">
        <v>43</v>
      </c>
      <c r="B50" s="18" t="s">
        <v>62</v>
      </c>
      <c r="C50" s="19">
        <v>98</v>
      </c>
      <c r="D50" s="19">
        <v>36</v>
      </c>
      <c r="E50" s="27">
        <f>D50/C50</f>
        <v>0.36734693877551022</v>
      </c>
      <c r="F50" s="37">
        <v>3488.8</v>
      </c>
      <c r="G50" s="37">
        <v>1296.2172</v>
      </c>
      <c r="H50" s="36">
        <f>G50/F50</f>
        <v>0.37153668883283653</v>
      </c>
      <c r="I50" s="19">
        <v>0</v>
      </c>
      <c r="J50" s="19"/>
      <c r="K50" s="21"/>
      <c r="L50" s="37"/>
      <c r="M50" s="37"/>
      <c r="N50" s="36"/>
      <c r="O50" s="22">
        <v>10877</v>
      </c>
      <c r="P50" s="19">
        <v>7220</v>
      </c>
      <c r="Q50" s="27">
        <f t="shared" si="2"/>
        <v>0.66378597039624898</v>
      </c>
      <c r="R50" s="37">
        <v>8210.2900000000009</v>
      </c>
      <c r="S50" s="37">
        <v>5474.4378699999997</v>
      </c>
      <c r="T50" s="36">
        <f t="shared" si="3"/>
        <v>0.66677764975414988</v>
      </c>
      <c r="U50" s="21"/>
      <c r="V50" s="21"/>
      <c r="W50" s="21"/>
      <c r="X50" s="37"/>
      <c r="Y50" s="37"/>
      <c r="Z50" s="36"/>
      <c r="AA50" s="21"/>
      <c r="AB50" s="21"/>
      <c r="AC50" s="21"/>
      <c r="AD50" s="37"/>
      <c r="AE50" s="37"/>
      <c r="AF50" s="36"/>
      <c r="AG50" s="22">
        <v>1074</v>
      </c>
      <c r="AH50" s="19">
        <v>819</v>
      </c>
      <c r="AI50" s="27">
        <f t="shared" si="4"/>
        <v>0.76256983240223464</v>
      </c>
      <c r="AJ50" s="37">
        <v>2624.08</v>
      </c>
      <c r="AK50" s="37">
        <v>2012.6750099999997</v>
      </c>
      <c r="AL50" s="36">
        <f t="shared" si="5"/>
        <v>0.76700215313557507</v>
      </c>
      <c r="AM50" s="22">
        <v>0</v>
      </c>
      <c r="AN50" s="19"/>
      <c r="AO50" s="21"/>
      <c r="AP50" s="37"/>
      <c r="AQ50" s="37"/>
      <c r="AR50" s="36"/>
      <c r="AS50" s="22">
        <v>230</v>
      </c>
      <c r="AT50" s="19">
        <v>136</v>
      </c>
      <c r="AU50" s="27">
        <f>AT50/AS50</f>
        <v>0.59130434782608698</v>
      </c>
      <c r="AV50" s="37">
        <v>726.27</v>
      </c>
      <c r="AW50" s="37">
        <v>429.81220000000002</v>
      </c>
      <c r="AX50" s="36">
        <f>AW50/AV50</f>
        <v>0.5918077299076101</v>
      </c>
      <c r="AY50" s="22">
        <v>2100</v>
      </c>
      <c r="AZ50" s="19">
        <v>749</v>
      </c>
      <c r="BA50" s="27">
        <f t="shared" si="9"/>
        <v>0.35666666666666669</v>
      </c>
      <c r="BB50" s="37">
        <v>6086.09</v>
      </c>
      <c r="BC50" s="37">
        <v>2202.0948599999997</v>
      </c>
      <c r="BD50" s="36">
        <f t="shared" si="10"/>
        <v>0.36182423526434865</v>
      </c>
      <c r="BE50" s="37">
        <f t="shared" si="0"/>
        <v>21135.53</v>
      </c>
      <c r="BF50" s="37">
        <f t="shared" si="1"/>
        <v>11415.237139999999</v>
      </c>
      <c r="BG50" s="36">
        <f t="shared" si="8"/>
        <v>0.54009703754767446</v>
      </c>
    </row>
    <row r="51" spans="1:59" ht="37.799999999999997" x14ac:dyDescent="0.25">
      <c r="A51" s="41">
        <v>44</v>
      </c>
      <c r="B51" s="18" t="s">
        <v>63</v>
      </c>
      <c r="C51" s="19">
        <v>15</v>
      </c>
      <c r="D51" s="19">
        <v>2</v>
      </c>
      <c r="E51" s="27">
        <f>D51/C51</f>
        <v>0.13333333333333333</v>
      </c>
      <c r="F51" s="37">
        <v>625.66999999999996</v>
      </c>
      <c r="G51" s="37">
        <v>87.054839999999999</v>
      </c>
      <c r="H51" s="36">
        <f>G51/F51</f>
        <v>0.13913858743427046</v>
      </c>
      <c r="I51" s="19">
        <v>0</v>
      </c>
      <c r="J51" s="19"/>
      <c r="K51" s="21"/>
      <c r="L51" s="37"/>
      <c r="M51" s="37"/>
      <c r="N51" s="36"/>
      <c r="O51" s="22">
        <v>430</v>
      </c>
      <c r="P51" s="19">
        <v>105</v>
      </c>
      <c r="Q51" s="27">
        <f t="shared" si="2"/>
        <v>0.2441860465116279</v>
      </c>
      <c r="R51" s="37">
        <v>362.4</v>
      </c>
      <c r="S51" s="37">
        <v>94.891499999999994</v>
      </c>
      <c r="T51" s="36">
        <f t="shared" si="3"/>
        <v>0.26184188741721853</v>
      </c>
      <c r="U51" s="21"/>
      <c r="V51" s="21"/>
      <c r="W51" s="21"/>
      <c r="X51" s="37"/>
      <c r="Y51" s="37"/>
      <c r="Z51" s="36"/>
      <c r="AA51" s="21"/>
      <c r="AB51" s="21"/>
      <c r="AC51" s="21"/>
      <c r="AD51" s="37"/>
      <c r="AE51" s="37"/>
      <c r="AF51" s="36"/>
      <c r="AG51" s="22">
        <v>170</v>
      </c>
      <c r="AH51" s="19">
        <v>67</v>
      </c>
      <c r="AI51" s="27">
        <f t="shared" si="4"/>
        <v>0.39411764705882352</v>
      </c>
      <c r="AJ51" s="37">
        <v>411.35</v>
      </c>
      <c r="AK51" s="37">
        <v>157.66708</v>
      </c>
      <c r="AL51" s="36">
        <f t="shared" si="5"/>
        <v>0.38329179530813173</v>
      </c>
      <c r="AM51" s="22">
        <v>0</v>
      </c>
      <c r="AN51" s="19"/>
      <c r="AO51" s="21"/>
      <c r="AP51" s="37"/>
      <c r="AQ51" s="37"/>
      <c r="AR51" s="36"/>
      <c r="AS51" s="22">
        <v>240</v>
      </c>
      <c r="AT51" s="19">
        <v>131</v>
      </c>
      <c r="AU51" s="27">
        <f>AT51/AS51</f>
        <v>0.54583333333333328</v>
      </c>
      <c r="AV51" s="37">
        <v>757.74</v>
      </c>
      <c r="AW51" s="37">
        <v>414.08749</v>
      </c>
      <c r="AX51" s="36">
        <f>AW51/AV51</f>
        <v>0.54647701058410536</v>
      </c>
      <c r="AY51" s="22">
        <v>1020</v>
      </c>
      <c r="AZ51" s="19">
        <v>142</v>
      </c>
      <c r="BA51" s="27">
        <f t="shared" si="9"/>
        <v>0.13921568627450981</v>
      </c>
      <c r="BB51" s="37">
        <v>4227.9399999999996</v>
      </c>
      <c r="BC51" s="37">
        <v>612.26968000000011</v>
      </c>
      <c r="BD51" s="36">
        <f t="shared" si="10"/>
        <v>0.14481512982681877</v>
      </c>
      <c r="BE51" s="37">
        <f t="shared" si="0"/>
        <v>6385.0999999999995</v>
      </c>
      <c r="BF51" s="37">
        <f t="shared" si="1"/>
        <v>1365.9705900000001</v>
      </c>
      <c r="BG51" s="36">
        <f t="shared" si="8"/>
        <v>0.2139309627100594</v>
      </c>
    </row>
    <row r="52" spans="1:59" ht="37.799999999999997" x14ac:dyDescent="0.25">
      <c r="A52" s="41">
        <v>45</v>
      </c>
      <c r="B52" s="18" t="s">
        <v>64</v>
      </c>
      <c r="C52" s="19">
        <v>0</v>
      </c>
      <c r="D52" s="19"/>
      <c r="E52" s="21"/>
      <c r="F52" s="37"/>
      <c r="G52" s="37"/>
      <c r="H52" s="36"/>
      <c r="I52" s="19">
        <v>0</v>
      </c>
      <c r="J52" s="19"/>
      <c r="K52" s="21"/>
      <c r="L52" s="37"/>
      <c r="M52" s="37"/>
      <c r="N52" s="36"/>
      <c r="O52" s="22">
        <v>1029</v>
      </c>
      <c r="P52" s="19">
        <v>758</v>
      </c>
      <c r="Q52" s="27">
        <f t="shared" si="2"/>
        <v>0.73663751214771622</v>
      </c>
      <c r="R52" s="37">
        <v>784.74</v>
      </c>
      <c r="S52" s="37">
        <v>575.25130999999999</v>
      </c>
      <c r="T52" s="36">
        <f t="shared" si="3"/>
        <v>0.73304700920049948</v>
      </c>
      <c r="U52" s="21"/>
      <c r="V52" s="21"/>
      <c r="W52" s="21"/>
      <c r="X52" s="37"/>
      <c r="Y52" s="37"/>
      <c r="Z52" s="36"/>
      <c r="AA52" s="21"/>
      <c r="AB52" s="21"/>
      <c r="AC52" s="21"/>
      <c r="AD52" s="37"/>
      <c r="AE52" s="37"/>
      <c r="AF52" s="36"/>
      <c r="AG52" s="22">
        <v>340</v>
      </c>
      <c r="AH52" s="19">
        <v>67</v>
      </c>
      <c r="AI52" s="27">
        <f t="shared" si="4"/>
        <v>0.19705882352941176</v>
      </c>
      <c r="AJ52" s="37">
        <v>829.07</v>
      </c>
      <c r="AK52" s="37">
        <v>164.74209999999999</v>
      </c>
      <c r="AL52" s="36">
        <f t="shared" si="5"/>
        <v>0.19870710555200402</v>
      </c>
      <c r="AM52" s="22">
        <v>0</v>
      </c>
      <c r="AN52" s="19"/>
      <c r="AO52" s="21"/>
      <c r="AP52" s="37"/>
      <c r="AQ52" s="37"/>
      <c r="AR52" s="36"/>
      <c r="AS52" s="22">
        <v>50</v>
      </c>
      <c r="AT52" s="19">
        <v>27</v>
      </c>
      <c r="AU52" s="27">
        <f>AT52/AS52</f>
        <v>0.54</v>
      </c>
      <c r="AV52" s="37">
        <v>157.91999999999999</v>
      </c>
      <c r="AW52" s="37">
        <v>85.381799999999998</v>
      </c>
      <c r="AX52" s="36">
        <f>AW52/AV52</f>
        <v>0.5406648936170213</v>
      </c>
      <c r="AY52" s="22">
        <v>0</v>
      </c>
      <c r="AZ52" s="19"/>
      <c r="BA52" s="21"/>
      <c r="BB52" s="37"/>
      <c r="BC52" s="37"/>
      <c r="BD52" s="36"/>
      <c r="BE52" s="37">
        <f t="shared" si="0"/>
        <v>1771.73</v>
      </c>
      <c r="BF52" s="37">
        <f t="shared" si="1"/>
        <v>825.37521000000004</v>
      </c>
      <c r="BG52" s="36">
        <f t="shared" si="8"/>
        <v>0.46585834749087052</v>
      </c>
    </row>
    <row r="53" spans="1:59" ht="25.2" x14ac:dyDescent="0.25">
      <c r="A53" s="41">
        <v>46</v>
      </c>
      <c r="B53" s="18" t="s">
        <v>65</v>
      </c>
      <c r="C53" s="19">
        <v>40</v>
      </c>
      <c r="D53" s="19">
        <v>11</v>
      </c>
      <c r="E53" s="27">
        <f>D53/C53</f>
        <v>0.27500000000000002</v>
      </c>
      <c r="F53" s="37">
        <v>1830.02</v>
      </c>
      <c r="G53" s="37">
        <v>507.81549999999999</v>
      </c>
      <c r="H53" s="36">
        <f>G53/F53</f>
        <v>0.27749177604616343</v>
      </c>
      <c r="I53" s="19">
        <v>0</v>
      </c>
      <c r="J53" s="19"/>
      <c r="K53" s="21"/>
      <c r="L53" s="37"/>
      <c r="M53" s="37"/>
      <c r="N53" s="36"/>
      <c r="O53" s="22">
        <v>4608</v>
      </c>
      <c r="P53" s="19">
        <v>2705</v>
      </c>
      <c r="Q53" s="27">
        <f t="shared" si="2"/>
        <v>0.58702256944444442</v>
      </c>
      <c r="R53" s="37">
        <v>3472.38</v>
      </c>
      <c r="S53" s="37">
        <v>2075.8236699999998</v>
      </c>
      <c r="T53" s="36">
        <f t="shared" si="3"/>
        <v>0.59781005247121566</v>
      </c>
      <c r="U53" s="22"/>
      <c r="V53" s="21"/>
      <c r="W53" s="21"/>
      <c r="X53" s="37"/>
      <c r="Y53" s="37"/>
      <c r="Z53" s="36"/>
      <c r="AA53" s="22"/>
      <c r="AB53" s="21"/>
      <c r="AC53" s="21"/>
      <c r="AD53" s="37"/>
      <c r="AE53" s="37"/>
      <c r="AF53" s="36"/>
      <c r="AG53" s="22">
        <v>653</v>
      </c>
      <c r="AH53" s="19">
        <v>352</v>
      </c>
      <c r="AI53" s="27">
        <f t="shared" si="4"/>
        <v>0.53905053598774888</v>
      </c>
      <c r="AJ53" s="37">
        <v>1611.46</v>
      </c>
      <c r="AK53" s="37">
        <v>876.3184399999999</v>
      </c>
      <c r="AL53" s="36">
        <f t="shared" si="5"/>
        <v>0.54380402864483135</v>
      </c>
      <c r="AM53" s="22">
        <v>0</v>
      </c>
      <c r="AN53" s="19"/>
      <c r="AO53" s="21"/>
      <c r="AP53" s="37"/>
      <c r="AQ53" s="37"/>
      <c r="AR53" s="36"/>
      <c r="AS53" s="22">
        <v>250</v>
      </c>
      <c r="AT53" s="19">
        <v>239</v>
      </c>
      <c r="AU53" s="27">
        <f>AT53/AS53</f>
        <v>0.95599999999999996</v>
      </c>
      <c r="AV53" s="37">
        <v>789.39</v>
      </c>
      <c r="AW53" s="37">
        <v>754.15008</v>
      </c>
      <c r="AX53" s="36">
        <f>AW53/AV53</f>
        <v>0.9553580359518109</v>
      </c>
      <c r="AY53" s="22">
        <v>1800</v>
      </c>
      <c r="AZ53" s="19">
        <v>959</v>
      </c>
      <c r="BA53" s="27">
        <f>AZ53/AY53</f>
        <v>0.53277777777777779</v>
      </c>
      <c r="BB53" s="37">
        <v>5552.02</v>
      </c>
      <c r="BC53" s="37">
        <v>2846.5787700000001</v>
      </c>
      <c r="BD53" s="36">
        <f>BC53/BB53</f>
        <v>0.51271046754154337</v>
      </c>
      <c r="BE53" s="37">
        <f t="shared" si="0"/>
        <v>13255.27</v>
      </c>
      <c r="BF53" s="37">
        <f t="shared" si="1"/>
        <v>7060.6864599999999</v>
      </c>
      <c r="BG53" s="36">
        <f t="shared" si="8"/>
        <v>0.53267013497273152</v>
      </c>
    </row>
    <row r="54" spans="1:59" ht="37.799999999999997" x14ac:dyDescent="0.25">
      <c r="A54" s="41">
        <v>47</v>
      </c>
      <c r="B54" s="18" t="s">
        <v>66</v>
      </c>
      <c r="C54" s="19">
        <v>2583</v>
      </c>
      <c r="D54" s="19">
        <v>1331</v>
      </c>
      <c r="E54" s="27">
        <f>D54/C54</f>
        <v>0.51529229578010061</v>
      </c>
      <c r="F54" s="37">
        <v>189312.41</v>
      </c>
      <c r="G54" s="37">
        <v>97787.67276999999</v>
      </c>
      <c r="H54" s="36">
        <f>G54/F54</f>
        <v>0.51654127043229758</v>
      </c>
      <c r="I54" s="19">
        <v>0</v>
      </c>
      <c r="J54" s="19"/>
      <c r="K54" s="21"/>
      <c r="L54" s="37"/>
      <c r="M54" s="37"/>
      <c r="N54" s="36"/>
      <c r="O54" s="23">
        <v>0</v>
      </c>
      <c r="P54" s="19"/>
      <c r="Q54" s="27"/>
      <c r="R54" s="37"/>
      <c r="S54" s="37"/>
      <c r="T54" s="36"/>
      <c r="U54" s="22"/>
      <c r="V54" s="21"/>
      <c r="W54" s="21"/>
      <c r="X54" s="37"/>
      <c r="Y54" s="37"/>
      <c r="Z54" s="36"/>
      <c r="AA54" s="22"/>
      <c r="AB54" s="21"/>
      <c r="AC54" s="21"/>
      <c r="AD54" s="37"/>
      <c r="AE54" s="37"/>
      <c r="AF54" s="36"/>
      <c r="AG54" s="22">
        <v>0</v>
      </c>
      <c r="AH54" s="19"/>
      <c r="AI54" s="21"/>
      <c r="AJ54" s="37"/>
      <c r="AK54" s="37"/>
      <c r="AL54" s="36"/>
      <c r="AM54" s="22">
        <v>0</v>
      </c>
      <c r="AN54" s="19"/>
      <c r="AO54" s="21"/>
      <c r="AP54" s="37"/>
      <c r="AQ54" s="37"/>
      <c r="AR54" s="36"/>
      <c r="AS54" s="22"/>
      <c r="AT54" s="19"/>
      <c r="AU54" s="21"/>
      <c r="AV54" s="37"/>
      <c r="AW54" s="37"/>
      <c r="AX54" s="36"/>
      <c r="AY54" s="22">
        <v>3300</v>
      </c>
      <c r="AZ54" s="19">
        <v>2266</v>
      </c>
      <c r="BA54" s="27">
        <f>AZ54/AY54</f>
        <v>0.68666666666666665</v>
      </c>
      <c r="BB54" s="37">
        <v>13278.28</v>
      </c>
      <c r="BC54" s="37">
        <v>9125.6915200000003</v>
      </c>
      <c r="BD54" s="36">
        <f>BC54/BB54</f>
        <v>0.68726457944854302</v>
      </c>
      <c r="BE54" s="37">
        <f t="shared" si="0"/>
        <v>202590.69</v>
      </c>
      <c r="BF54" s="37">
        <f t="shared" si="1"/>
        <v>106913.36429</v>
      </c>
      <c r="BG54" s="36">
        <f t="shared" si="8"/>
        <v>0.52773088580724015</v>
      </c>
    </row>
    <row r="55" spans="1:59" x14ac:dyDescent="0.25">
      <c r="A55" s="41">
        <v>48</v>
      </c>
      <c r="B55" s="18" t="s">
        <v>79</v>
      </c>
      <c r="C55" s="19"/>
      <c r="D55" s="19"/>
      <c r="E55" s="27"/>
      <c r="F55" s="37"/>
      <c r="G55" s="37"/>
      <c r="H55" s="36"/>
      <c r="I55" s="19"/>
      <c r="J55" s="19"/>
      <c r="K55" s="21"/>
      <c r="L55" s="37"/>
      <c r="M55" s="37"/>
      <c r="N55" s="36"/>
      <c r="O55" s="19"/>
      <c r="P55" s="19"/>
      <c r="Q55" s="27"/>
      <c r="R55" s="37"/>
      <c r="S55" s="37"/>
      <c r="T55" s="36"/>
      <c r="U55" s="21"/>
      <c r="V55" s="21"/>
      <c r="W55" s="21"/>
      <c r="X55" s="37"/>
      <c r="Y55" s="37"/>
      <c r="Z55" s="36"/>
      <c r="AA55" s="21"/>
      <c r="AB55" s="21"/>
      <c r="AC55" s="21"/>
      <c r="AD55" s="37"/>
      <c r="AE55" s="37"/>
      <c r="AF55" s="36"/>
      <c r="AG55" s="22"/>
      <c r="AH55" s="19"/>
      <c r="AI55" s="27"/>
      <c r="AJ55" s="37"/>
      <c r="AK55" s="37"/>
      <c r="AL55" s="36"/>
      <c r="AM55" s="22"/>
      <c r="AN55" s="19"/>
      <c r="AO55" s="27"/>
      <c r="AP55" s="37"/>
      <c r="AQ55" s="37"/>
      <c r="AR55" s="36"/>
      <c r="AS55" s="22">
        <v>80</v>
      </c>
      <c r="AT55" s="19">
        <v>92</v>
      </c>
      <c r="AU55" s="36">
        <f>AT55/AS55</f>
        <v>1.1499999999999999</v>
      </c>
      <c r="AV55" s="37">
        <v>540.74111000000005</v>
      </c>
      <c r="AW55" s="37">
        <v>763.7637400000001</v>
      </c>
      <c r="AX55" s="36">
        <f>AW55/AV55</f>
        <v>1.4124388286291014</v>
      </c>
      <c r="AY55" s="22"/>
      <c r="AZ55" s="19"/>
      <c r="BA55" s="21"/>
      <c r="BB55" s="37"/>
      <c r="BC55" s="37"/>
      <c r="BD55" s="36"/>
      <c r="BE55" s="37">
        <f>F55+R55+X55+AD55+AJ55+AP55+AV55+BB55</f>
        <v>540.74111000000005</v>
      </c>
      <c r="BF55" s="37">
        <f>G55+S55+Y55+AE55+AK55+AQ55+AW55+BC55</f>
        <v>763.7637400000001</v>
      </c>
      <c r="BG55" s="36">
        <f>BF55/BE55</f>
        <v>1.4124388286291014</v>
      </c>
    </row>
    <row r="56" spans="1:59" ht="37.799999999999997" x14ac:dyDescent="0.25">
      <c r="A56" s="41">
        <v>49</v>
      </c>
      <c r="B56" s="18" t="s">
        <v>67</v>
      </c>
      <c r="C56" s="19">
        <v>5170</v>
      </c>
      <c r="D56" s="19">
        <v>3357</v>
      </c>
      <c r="E56" s="27">
        <f>D56/C56</f>
        <v>0.64932301740812381</v>
      </c>
      <c r="F56" s="37">
        <v>826591.72</v>
      </c>
      <c r="G56" s="37">
        <v>579846.67832000006</v>
      </c>
      <c r="H56" s="36">
        <f>G56/F56</f>
        <v>0.70149103153368153</v>
      </c>
      <c r="I56" s="19">
        <v>0</v>
      </c>
      <c r="J56" s="19"/>
      <c r="K56" s="21"/>
      <c r="L56" s="37"/>
      <c r="M56" s="37"/>
      <c r="N56" s="36"/>
      <c r="O56" s="19">
        <v>80751</v>
      </c>
      <c r="P56" s="19">
        <v>41900</v>
      </c>
      <c r="Q56" s="27">
        <f>P56/O56</f>
        <v>0.51887902316999168</v>
      </c>
      <c r="R56" s="37">
        <v>55674.52</v>
      </c>
      <c r="S56" s="37">
        <v>28982.730269999996</v>
      </c>
      <c r="T56" s="36">
        <f>S56/R56</f>
        <v>0.52057440764644214</v>
      </c>
      <c r="U56" s="21"/>
      <c r="V56" s="21"/>
      <c r="W56" s="21"/>
      <c r="X56" s="37"/>
      <c r="Y56" s="37"/>
      <c r="Z56" s="36"/>
      <c r="AA56" s="21"/>
      <c r="AB56" s="21"/>
      <c r="AC56" s="21"/>
      <c r="AD56" s="37"/>
      <c r="AE56" s="37"/>
      <c r="AF56" s="36"/>
      <c r="AG56" s="22">
        <v>26658</v>
      </c>
      <c r="AH56" s="19">
        <v>13023</v>
      </c>
      <c r="AI56" s="27">
        <f>AH56/AG56</f>
        <v>0.48852126941255908</v>
      </c>
      <c r="AJ56" s="37">
        <v>58996.91</v>
      </c>
      <c r="AK56" s="37">
        <v>28900.98792</v>
      </c>
      <c r="AL56" s="36">
        <f>AK56/AJ56</f>
        <v>0.48987290893709512</v>
      </c>
      <c r="AM56" s="22">
        <v>2249</v>
      </c>
      <c r="AN56" s="19">
        <v>780</v>
      </c>
      <c r="AO56" s="27">
        <f>AN56/AM56</f>
        <v>0.34682080924855491</v>
      </c>
      <c r="AP56" s="37">
        <v>29899.06</v>
      </c>
      <c r="AQ56" s="37">
        <v>10367.4478</v>
      </c>
      <c r="AR56" s="36">
        <f>AQ56/AP56</f>
        <v>0.34674828573205979</v>
      </c>
      <c r="AS56" s="22"/>
      <c r="AT56" s="19"/>
      <c r="AU56" s="21"/>
      <c r="AV56" s="37"/>
      <c r="AW56" s="37"/>
      <c r="AX56" s="36"/>
      <c r="AY56" s="22">
        <v>0</v>
      </c>
      <c r="AZ56" s="19"/>
      <c r="BA56" s="21"/>
      <c r="BB56" s="37"/>
      <c r="BC56" s="37"/>
      <c r="BD56" s="36"/>
      <c r="BE56" s="37">
        <f t="shared" ref="BE56:BF58" si="11">F56+R56+X56+AD56+AJ56+AP56+AV56+BB56</f>
        <v>971162.21000000008</v>
      </c>
      <c r="BF56" s="37">
        <f t="shared" si="11"/>
        <v>648097.84430999996</v>
      </c>
      <c r="BG56" s="36">
        <f>BF56/BE56</f>
        <v>0.66734252799025195</v>
      </c>
    </row>
    <row r="57" spans="1:59" ht="37.799999999999997" x14ac:dyDescent="0.25">
      <c r="A57" s="41">
        <v>50</v>
      </c>
      <c r="B57" s="18" t="s">
        <v>68</v>
      </c>
      <c r="C57" s="19">
        <v>450</v>
      </c>
      <c r="D57" s="19">
        <v>356</v>
      </c>
      <c r="E57" s="27">
        <f>D57/C57</f>
        <v>0.7911111111111111</v>
      </c>
      <c r="F57" s="37">
        <v>114278.38</v>
      </c>
      <c r="G57" s="37">
        <v>90372.03688</v>
      </c>
      <c r="H57" s="36">
        <f>G57/F57</f>
        <v>0.79080607267971414</v>
      </c>
      <c r="I57" s="19">
        <v>0</v>
      </c>
      <c r="J57" s="19"/>
      <c r="K57" s="21"/>
      <c r="L57" s="37"/>
      <c r="M57" s="37"/>
      <c r="N57" s="36"/>
      <c r="O57" s="19">
        <v>64787</v>
      </c>
      <c r="P57" s="19">
        <v>26494</v>
      </c>
      <c r="Q57" s="27">
        <f>P57/O57</f>
        <v>0.40894006513652431</v>
      </c>
      <c r="R57" s="37">
        <v>43158.49</v>
      </c>
      <c r="S57" s="37">
        <v>17758.607739999999</v>
      </c>
      <c r="T57" s="36">
        <f>S57/R57</f>
        <v>0.41147426010502219</v>
      </c>
      <c r="U57" s="21"/>
      <c r="V57" s="21"/>
      <c r="W57" s="21"/>
      <c r="X57" s="37"/>
      <c r="Y57" s="37"/>
      <c r="Z57" s="36"/>
      <c r="AA57" s="21"/>
      <c r="AB57" s="21"/>
      <c r="AC57" s="21"/>
      <c r="AD57" s="37"/>
      <c r="AE57" s="37"/>
      <c r="AF57" s="36"/>
      <c r="AG57" s="22">
        <v>31000</v>
      </c>
      <c r="AH57" s="19">
        <v>10551</v>
      </c>
      <c r="AI57" s="27">
        <f>AH57/AG57</f>
        <v>0.34035483870967742</v>
      </c>
      <c r="AJ57" s="37">
        <v>68312.22</v>
      </c>
      <c r="AK57" s="37">
        <v>23458.40424</v>
      </c>
      <c r="AL57" s="36">
        <f>AK57/AJ57</f>
        <v>0.3433998227549917</v>
      </c>
      <c r="AM57" s="22">
        <v>290</v>
      </c>
      <c r="AN57" s="19">
        <v>159</v>
      </c>
      <c r="AO57" s="27">
        <f>AN57/AM57</f>
        <v>0.5482758620689655</v>
      </c>
      <c r="AP57" s="37">
        <v>18357.66</v>
      </c>
      <c r="AQ57" s="37">
        <v>10092.448259999999</v>
      </c>
      <c r="AR57" s="36">
        <f>AQ57/AP57</f>
        <v>0.54976768607763726</v>
      </c>
      <c r="AS57" s="22"/>
      <c r="AT57" s="19"/>
      <c r="AU57" s="21"/>
      <c r="AV57" s="37"/>
      <c r="AW57" s="37"/>
      <c r="AX57" s="36"/>
      <c r="AY57" s="22">
        <v>6270</v>
      </c>
      <c r="AZ57" s="19">
        <v>4657</v>
      </c>
      <c r="BA57" s="27">
        <f>AZ57/AY57</f>
        <v>0.74274322169059015</v>
      </c>
      <c r="BB57" s="37">
        <v>20593.169999999998</v>
      </c>
      <c r="BC57" s="37">
        <v>15288.239890000001</v>
      </c>
      <c r="BD57" s="36">
        <f>BC57/BB57</f>
        <v>0.74239371063318571</v>
      </c>
      <c r="BE57" s="37">
        <f t="shared" si="11"/>
        <v>264699.92</v>
      </c>
      <c r="BF57" s="37">
        <f t="shared" si="11"/>
        <v>156969.73701000001</v>
      </c>
      <c r="BG57" s="36">
        <f>BF57/BE57</f>
        <v>0.5930101414839869</v>
      </c>
    </row>
    <row r="58" spans="1:59" ht="37.799999999999997" x14ac:dyDescent="0.25">
      <c r="A58" s="41">
        <v>51</v>
      </c>
      <c r="B58" s="18" t="s">
        <v>69</v>
      </c>
      <c r="C58" s="19">
        <v>0</v>
      </c>
      <c r="D58" s="19"/>
      <c r="E58" s="21"/>
      <c r="F58" s="37"/>
      <c r="G58" s="37"/>
      <c r="H58" s="36"/>
      <c r="I58" s="19">
        <v>0</v>
      </c>
      <c r="J58" s="19"/>
      <c r="K58" s="21"/>
      <c r="L58" s="37"/>
      <c r="M58" s="37"/>
      <c r="N58" s="36"/>
      <c r="O58" s="21">
        <v>0</v>
      </c>
      <c r="P58" s="19"/>
      <c r="Q58" s="27"/>
      <c r="R58" s="37"/>
      <c r="S58" s="37"/>
      <c r="T58" s="36"/>
      <c r="U58" s="21"/>
      <c r="V58" s="21"/>
      <c r="W58" s="21"/>
      <c r="X58" s="37"/>
      <c r="Y58" s="37"/>
      <c r="Z58" s="36"/>
      <c r="AA58" s="21"/>
      <c r="AB58" s="21"/>
      <c r="AC58" s="21"/>
      <c r="AD58" s="37"/>
      <c r="AE58" s="37"/>
      <c r="AF58" s="36"/>
      <c r="AG58" s="21">
        <v>0</v>
      </c>
      <c r="AH58" s="19"/>
      <c r="AI58" s="21"/>
      <c r="AJ58" s="37"/>
      <c r="AK58" s="37"/>
      <c r="AL58" s="36"/>
      <c r="AM58" s="22">
        <v>0</v>
      </c>
      <c r="AN58" s="19"/>
      <c r="AO58" s="21"/>
      <c r="AP58" s="37"/>
      <c r="AQ58" s="37"/>
      <c r="AR58" s="36"/>
      <c r="AS58" s="22"/>
      <c r="AT58" s="19"/>
      <c r="AU58" s="21"/>
      <c r="AV58" s="37"/>
      <c r="AW58" s="37"/>
      <c r="AX58" s="36"/>
      <c r="AY58" s="22">
        <v>0</v>
      </c>
      <c r="AZ58" s="19"/>
      <c r="BA58" s="21"/>
      <c r="BB58" s="37"/>
      <c r="BC58" s="37"/>
      <c r="BD58" s="36"/>
      <c r="BE58" s="37">
        <f t="shared" si="11"/>
        <v>0</v>
      </c>
      <c r="BF58" s="37">
        <f t="shared" si="11"/>
        <v>0</v>
      </c>
      <c r="BG58" s="36"/>
    </row>
    <row r="59" spans="1:59" ht="42.75" customHeight="1" x14ac:dyDescent="0.25">
      <c r="A59" s="41">
        <v>52</v>
      </c>
      <c r="B59" s="18" t="s">
        <v>71</v>
      </c>
      <c r="C59" s="19">
        <v>949</v>
      </c>
      <c r="D59" s="19">
        <v>478</v>
      </c>
      <c r="E59" s="27">
        <f>D59/C59</f>
        <v>0.50368809272918857</v>
      </c>
      <c r="F59" s="37">
        <v>70579.87</v>
      </c>
      <c r="G59" s="37">
        <v>36058.722900000001</v>
      </c>
      <c r="H59" s="36">
        <f>G59/F59</f>
        <v>0.51089245276308959</v>
      </c>
      <c r="I59" s="19">
        <v>0</v>
      </c>
      <c r="J59" s="19"/>
      <c r="K59" s="21"/>
      <c r="L59" s="37"/>
      <c r="M59" s="37"/>
      <c r="N59" s="36"/>
      <c r="O59" s="19">
        <v>60165</v>
      </c>
      <c r="P59" s="19">
        <v>19794</v>
      </c>
      <c r="Q59" s="27">
        <f>P59/O59</f>
        <v>0.32899526302667664</v>
      </c>
      <c r="R59" s="37">
        <v>40514.830000000053</v>
      </c>
      <c r="S59" s="37">
        <v>13582.751459999999</v>
      </c>
      <c r="T59" s="36">
        <f>S59/R59</f>
        <v>0.33525381841661389</v>
      </c>
      <c r="U59" s="21"/>
      <c r="V59" s="21"/>
      <c r="W59" s="21"/>
      <c r="X59" s="37"/>
      <c r="Y59" s="37"/>
      <c r="Z59" s="36"/>
      <c r="AA59" s="21"/>
      <c r="AB59" s="21"/>
      <c r="AC59" s="21"/>
      <c r="AD59" s="37"/>
      <c r="AE59" s="37"/>
      <c r="AF59" s="36"/>
      <c r="AG59" s="22">
        <v>8490</v>
      </c>
      <c r="AH59" s="19">
        <v>5528</v>
      </c>
      <c r="AI59" s="27">
        <f>AH59/AG59</f>
        <v>0.6511189634864547</v>
      </c>
      <c r="AJ59" s="37">
        <v>18240.98</v>
      </c>
      <c r="AK59" s="37">
        <v>11880.165140000001</v>
      </c>
      <c r="AL59" s="36">
        <f>AK59/AJ59</f>
        <v>0.65128985065495393</v>
      </c>
      <c r="AM59" s="22">
        <v>0</v>
      </c>
      <c r="AN59" s="19"/>
      <c r="AO59" s="21"/>
      <c r="AP59" s="37"/>
      <c r="AQ59" s="37"/>
      <c r="AR59" s="36"/>
      <c r="AS59" s="22"/>
      <c r="AT59" s="19"/>
      <c r="AU59" s="21"/>
      <c r="AV59" s="37"/>
      <c r="AW59" s="37"/>
      <c r="AX59" s="36"/>
      <c r="AY59" s="22">
        <v>0</v>
      </c>
      <c r="AZ59" s="19"/>
      <c r="BA59" s="21"/>
      <c r="BB59" s="37"/>
      <c r="BC59" s="37"/>
      <c r="BD59" s="36"/>
      <c r="BE59" s="37">
        <f>F59+R59+X59+AD59+AJ59+AP59+AV59+BB59</f>
        <v>129335.68000000004</v>
      </c>
      <c r="BF59" s="37">
        <f>G59+S59+Y59+AE59+AK59+AQ59+AW59+BC59</f>
        <v>61521.639500000005</v>
      </c>
      <c r="BG59" s="36">
        <f>BF59/BE59</f>
        <v>0.47567414885049497</v>
      </c>
    </row>
    <row r="60" spans="1:59" ht="37.799999999999997" x14ac:dyDescent="0.25">
      <c r="A60" s="41">
        <v>53</v>
      </c>
      <c r="B60" s="18" t="s">
        <v>70</v>
      </c>
      <c r="C60" s="19">
        <v>1550</v>
      </c>
      <c r="D60" s="19">
        <v>807</v>
      </c>
      <c r="E60" s="27">
        <f>D60/C60</f>
        <v>0.52064516129032257</v>
      </c>
      <c r="F60" s="37">
        <v>190329.66</v>
      </c>
      <c r="G60" s="37">
        <v>103267.91085</v>
      </c>
      <c r="H60" s="36">
        <f>G60/F60</f>
        <v>0.54257392594512066</v>
      </c>
      <c r="I60" s="19">
        <v>0</v>
      </c>
      <c r="J60" s="19"/>
      <c r="K60" s="21"/>
      <c r="L60" s="37"/>
      <c r="M60" s="37"/>
      <c r="N60" s="36"/>
      <c r="O60" s="19">
        <v>62943</v>
      </c>
      <c r="P60" s="19">
        <v>17321</v>
      </c>
      <c r="Q60" s="27">
        <f>P60/O60</f>
        <v>0.27518548528033299</v>
      </c>
      <c r="R60" s="37">
        <v>43549.13</v>
      </c>
      <c r="S60" s="37">
        <v>12136.42733</v>
      </c>
      <c r="T60" s="36">
        <f>S60/R60</f>
        <v>0.27868357714608766</v>
      </c>
      <c r="U60" s="21"/>
      <c r="V60" s="21"/>
      <c r="W60" s="21"/>
      <c r="X60" s="37"/>
      <c r="Y60" s="37"/>
      <c r="Z60" s="36"/>
      <c r="AA60" s="21"/>
      <c r="AB60" s="21"/>
      <c r="AC60" s="21"/>
      <c r="AD60" s="37"/>
      <c r="AE60" s="37"/>
      <c r="AF60" s="36"/>
      <c r="AG60" s="22">
        <v>17196</v>
      </c>
      <c r="AH60" s="19">
        <v>9667</v>
      </c>
      <c r="AI60" s="27">
        <f>AH60/AG60</f>
        <v>0.56216561991160741</v>
      </c>
      <c r="AJ60" s="37">
        <v>38104.559999999998</v>
      </c>
      <c r="AK60" s="37">
        <v>21460.486840000001</v>
      </c>
      <c r="AL60" s="36">
        <f>AK60/AJ60</f>
        <v>0.56319996451868237</v>
      </c>
      <c r="AM60" s="22">
        <v>309</v>
      </c>
      <c r="AN60" s="19">
        <v>187</v>
      </c>
      <c r="AO60" s="27">
        <f>AN60/AM60</f>
        <v>0.60517799352750812</v>
      </c>
      <c r="AP60" s="37">
        <v>3681.14</v>
      </c>
      <c r="AQ60" s="37">
        <v>2222.52666</v>
      </c>
      <c r="AR60" s="36">
        <f>AQ60/AP60</f>
        <v>0.60376042747627101</v>
      </c>
      <c r="AS60" s="22"/>
      <c r="AT60" s="19"/>
      <c r="AU60" s="21"/>
      <c r="AV60" s="37"/>
      <c r="AW60" s="37"/>
      <c r="AX60" s="36"/>
      <c r="AY60" s="22">
        <v>0</v>
      </c>
      <c r="AZ60" s="19"/>
      <c r="BA60" s="21"/>
      <c r="BB60" s="37"/>
      <c r="BC60" s="37"/>
      <c r="BD60" s="36"/>
      <c r="BE60" s="37">
        <f>F60+R60+X60+AD60+AJ60+AP60+AV60+BB60</f>
        <v>275664.49</v>
      </c>
      <c r="BF60" s="37">
        <f>G60+S60+Y60+AE60+AK60+AQ60+AW60+BC60</f>
        <v>139087.35168000002</v>
      </c>
      <c r="BG60" s="36">
        <f>BF60/BE60</f>
        <v>0.50455302269799074</v>
      </c>
    </row>
    <row r="61" spans="1:59" s="13" customFormat="1" x14ac:dyDescent="0.25">
      <c r="A61" s="14"/>
      <c r="B61" s="15" t="s">
        <v>1</v>
      </c>
      <c r="C61" s="34">
        <f>SUM(C8:C60)</f>
        <v>14091</v>
      </c>
      <c r="D61" s="34">
        <f>SUM(D8:D60)</f>
        <v>8508</v>
      </c>
      <c r="E61" s="27">
        <f>D61/C61</f>
        <v>0.60378965296998088</v>
      </c>
      <c r="F61" s="35">
        <f>SUM(F8:F60)</f>
        <v>1621817.41</v>
      </c>
      <c r="G61" s="35">
        <f>SUM(G8:G60)</f>
        <v>1065953.9463100003</v>
      </c>
      <c r="H61" s="38">
        <f>G61/F61</f>
        <v>0.65725891196962816</v>
      </c>
      <c r="I61" s="34">
        <f>SUM(I8:I60)</f>
        <v>929</v>
      </c>
      <c r="J61" s="34">
        <f>SUM(J8:J60)</f>
        <v>754</v>
      </c>
      <c r="K61" s="27">
        <f>J61/I61</f>
        <v>0.81162540365984925</v>
      </c>
      <c r="L61" s="35">
        <f>SUM(L8:L60)</f>
        <v>279769.60000799998</v>
      </c>
      <c r="M61" s="35">
        <f>SUM(M8:M60)</f>
        <v>226357.71761082485</v>
      </c>
      <c r="N61" s="38">
        <f>M61/L61</f>
        <v>0.80908618235988539</v>
      </c>
      <c r="O61" s="34">
        <f>SUM(O8:O60)</f>
        <v>677514</v>
      </c>
      <c r="P61" s="34">
        <f>SUM(P8:P60)</f>
        <v>370002</v>
      </c>
      <c r="Q61" s="27">
        <f>P61/O61</f>
        <v>0.5461171282069448</v>
      </c>
      <c r="R61" s="35">
        <f>SUM(R8:R60)</f>
        <v>531476.68000000005</v>
      </c>
      <c r="S61" s="35">
        <f>SUM(S8:S60)</f>
        <v>285885.30868999992</v>
      </c>
      <c r="T61" s="38">
        <f>S61/R61</f>
        <v>0.53790753093813992</v>
      </c>
      <c r="U61" s="34">
        <f>SUM(U8:U60)</f>
        <v>20074</v>
      </c>
      <c r="V61" s="34">
        <f>SUM(V8:V60)</f>
        <v>10757</v>
      </c>
      <c r="W61" s="27">
        <f>V61/U61</f>
        <v>0.53586729102321407</v>
      </c>
      <c r="X61" s="35">
        <f>SUM(X8:X60)</f>
        <v>14525.92</v>
      </c>
      <c r="Y61" s="35">
        <f>SUM(Y8:Y60)</f>
        <v>7790.73362</v>
      </c>
      <c r="Z61" s="38">
        <f>Y61/X61</f>
        <v>0.53633323190544901</v>
      </c>
      <c r="AA61" s="34">
        <f>SUM(AA8:AA60)</f>
        <v>6949</v>
      </c>
      <c r="AB61" s="34">
        <f>SUM(AB8:AB60)</f>
        <v>3908</v>
      </c>
      <c r="AC61" s="27">
        <f>AB61/AA61</f>
        <v>0.56238307670168375</v>
      </c>
      <c r="AD61" s="35">
        <f>SUM(AD8:AD60)</f>
        <v>25448.730000000003</v>
      </c>
      <c r="AE61" s="35">
        <f>SUM(AE8:AE60)</f>
        <v>14338.626320000001</v>
      </c>
      <c r="AF61" s="38">
        <f>AE61/AD61</f>
        <v>0.56343190092393602</v>
      </c>
      <c r="AG61" s="34">
        <f>SUM(AG8:AG60)</f>
        <v>138977</v>
      </c>
      <c r="AH61" s="34">
        <f>SUM(AH8:AH60)</f>
        <v>65512</v>
      </c>
      <c r="AI61" s="27">
        <f>AH61/AG61</f>
        <v>0.47138735186397751</v>
      </c>
      <c r="AJ61" s="35">
        <f>SUM(AJ8:AJ60)</f>
        <v>326874.52999999997</v>
      </c>
      <c r="AK61" s="35">
        <f>SUM(AK8:AK60)</f>
        <v>157499.56879000002</v>
      </c>
      <c r="AL61" s="38">
        <f>AK61/AJ61</f>
        <v>0.48183493767470975</v>
      </c>
      <c r="AM61" s="34">
        <f>SUM(AM8:AM60)</f>
        <v>3860</v>
      </c>
      <c r="AN61" s="34">
        <f>SUM(AN8:AN60)</f>
        <v>1796</v>
      </c>
      <c r="AO61" s="27">
        <f>AN61/AM61</f>
        <v>0.46528497409326425</v>
      </c>
      <c r="AP61" s="35">
        <f>SUM(AP8:AP60)</f>
        <v>70776.7</v>
      </c>
      <c r="AQ61" s="35">
        <f>SUM(AQ8:AQ60)</f>
        <v>35563.913679999998</v>
      </c>
      <c r="AR61" s="38">
        <f>AQ61/AP61</f>
        <v>0.5024805293267417</v>
      </c>
      <c r="AS61" s="34">
        <f>SUM(AS8:AS60)</f>
        <v>49864</v>
      </c>
      <c r="AT61" s="34">
        <f>SUM(AT8:AT60)</f>
        <v>37243</v>
      </c>
      <c r="AU61" s="27">
        <f>AT61/AS61</f>
        <v>0.74689154500240651</v>
      </c>
      <c r="AV61" s="35">
        <f>SUM(AV8:AV60)</f>
        <v>171845.11110999991</v>
      </c>
      <c r="AW61" s="35">
        <f>SUM(AW8:AW60)</f>
        <v>131655.35745000001</v>
      </c>
      <c r="AX61" s="38">
        <f>AW61/AV61</f>
        <v>0.76612803587834388</v>
      </c>
      <c r="AY61" s="34">
        <f>SUM(AY8:AY60)</f>
        <v>124393</v>
      </c>
      <c r="AZ61" s="34">
        <f>SUM(AZ8:AZ60)</f>
        <v>86000</v>
      </c>
      <c r="BA61" s="27">
        <f>AZ61/AY61</f>
        <v>0.69135723071233912</v>
      </c>
      <c r="BB61" s="35">
        <f>SUM(BB8:BB60)</f>
        <v>443763.85000000009</v>
      </c>
      <c r="BC61" s="35">
        <f t="shared" ref="BC61" si="12">SUM(BC8:BC60)</f>
        <v>312191.28113000008</v>
      </c>
      <c r="BD61" s="38">
        <f>BC61/BB61</f>
        <v>0.70350769025011839</v>
      </c>
      <c r="BE61" s="35">
        <f>SUM(BE8:BE60)</f>
        <v>3206528.9311100002</v>
      </c>
      <c r="BF61" s="35">
        <f>SUM(BF8:BF60)</f>
        <v>2010878.7359899997</v>
      </c>
      <c r="BG61" s="38">
        <f>BF61/BE61</f>
        <v>0.62712009752361608</v>
      </c>
    </row>
  </sheetData>
  <mergeCells count="37">
    <mergeCell ref="R6:T6"/>
    <mergeCell ref="AA6:AC6"/>
    <mergeCell ref="AD6:AF6"/>
    <mergeCell ref="AG6:AI6"/>
    <mergeCell ref="AJ6:AL6"/>
    <mergeCell ref="A1:P1"/>
    <mergeCell ref="C2:BG2"/>
    <mergeCell ref="A3:A7"/>
    <mergeCell ref="B3:B7"/>
    <mergeCell ref="AY3:BD4"/>
    <mergeCell ref="BE3:BG6"/>
    <mergeCell ref="C5:H5"/>
    <mergeCell ref="O5:T5"/>
    <mergeCell ref="I6:K6"/>
    <mergeCell ref="L6:N6"/>
    <mergeCell ref="AS3:AX4"/>
    <mergeCell ref="AY5:BD5"/>
    <mergeCell ref="AP6:AR6"/>
    <mergeCell ref="C6:E6"/>
    <mergeCell ref="F6:H6"/>
    <mergeCell ref="O6:Q6"/>
    <mergeCell ref="AY6:BA6"/>
    <mergeCell ref="BB6:BD6"/>
    <mergeCell ref="AM6:AO6"/>
    <mergeCell ref="C3:N4"/>
    <mergeCell ref="AS5:AX5"/>
    <mergeCell ref="O3:AL4"/>
    <mergeCell ref="AA5:AF5"/>
    <mergeCell ref="AG5:AL5"/>
    <mergeCell ref="AM5:AR5"/>
    <mergeCell ref="U5:Z5"/>
    <mergeCell ref="AS6:AU6"/>
    <mergeCell ref="AV6:AX6"/>
    <mergeCell ref="AM3:AR4"/>
    <mergeCell ref="U6:W6"/>
    <mergeCell ref="X6:Z6"/>
    <mergeCell ref="I5:N5"/>
  </mergeCells>
  <pageMargins left="0.70866141732283472" right="0.70866141732283472" top="0.15748031496062992" bottom="0.19685039370078741" header="0.31496062992125984" footer="0.15748031496062992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Бандура Ольга Леонидовна</cp:lastModifiedBy>
  <cp:lastPrinted>2022-10-25T09:24:50Z</cp:lastPrinted>
  <dcterms:created xsi:type="dcterms:W3CDTF">2019-08-19T10:17:53Z</dcterms:created>
  <dcterms:modified xsi:type="dcterms:W3CDTF">2022-11-16T06:51:50Z</dcterms:modified>
</cp:coreProperties>
</file>